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V.RUFVAD\Desktop\Реестры РО\2026 год\ОКРУГ\"/>
    </mc:Choice>
  </mc:AlternateContent>
  <bookViews>
    <workbookView xWindow="0" yWindow="0" windowWidth="21600" windowHeight="918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8" i="1" l="1"/>
  <c r="P118" i="1"/>
  <c r="S118" i="1"/>
  <c r="V118" i="1"/>
  <c r="Y118" i="1"/>
  <c r="N118" i="1"/>
  <c r="R75" i="1"/>
  <c r="R118" i="1" s="1"/>
  <c r="W61" i="1" l="1"/>
  <c r="T61" i="1"/>
  <c r="Q61" i="1"/>
  <c r="Q58" i="1"/>
  <c r="Q57" i="1"/>
  <c r="Q34" i="1"/>
  <c r="O20" i="1" l="1"/>
  <c r="P20" i="1"/>
  <c r="R20" i="1"/>
  <c r="S20" i="1"/>
  <c r="U20" i="1"/>
  <c r="V20" i="1"/>
  <c r="X20" i="1"/>
  <c r="Y20" i="1"/>
  <c r="N20" i="1"/>
  <c r="W137" i="1" l="1"/>
  <c r="T137" i="1"/>
  <c r="Q137" i="1"/>
  <c r="W138" i="1"/>
  <c r="W139" i="1"/>
  <c r="T138" i="1"/>
  <c r="T139" i="1"/>
  <c r="Q138" i="1"/>
  <c r="Q139" i="1"/>
  <c r="W100" i="1"/>
  <c r="T100" i="1"/>
  <c r="Q100" i="1"/>
  <c r="W88" i="1"/>
  <c r="T88" i="1"/>
  <c r="Q88" i="1"/>
  <c r="W87" i="1"/>
  <c r="T87" i="1"/>
  <c r="Q87" i="1"/>
  <c r="Q63" i="1"/>
  <c r="W72" i="1" l="1"/>
  <c r="T72" i="1"/>
  <c r="Q72" i="1"/>
  <c r="W34" i="1" l="1"/>
  <c r="T34" i="1"/>
  <c r="O123" i="1"/>
  <c r="P123" i="1"/>
  <c r="R123" i="1"/>
  <c r="S123" i="1"/>
  <c r="U123" i="1"/>
  <c r="V123" i="1"/>
  <c r="X123" i="1"/>
  <c r="Y123" i="1"/>
  <c r="N123" i="1"/>
  <c r="O146" i="1"/>
  <c r="P146" i="1"/>
  <c r="R146" i="1"/>
  <c r="S146" i="1"/>
  <c r="S154" i="1" s="1"/>
  <c r="U146" i="1"/>
  <c r="V146" i="1"/>
  <c r="V154" i="1" s="1"/>
  <c r="X146" i="1"/>
  <c r="Y146" i="1"/>
  <c r="Y154" i="1" s="1"/>
  <c r="N146" i="1"/>
  <c r="N75" i="1" l="1"/>
  <c r="Q45" i="1" l="1"/>
  <c r="T45" i="1"/>
  <c r="W45" i="1"/>
  <c r="Q21" i="1" l="1"/>
  <c r="T21" i="1"/>
  <c r="W21" i="1"/>
  <c r="Q22" i="1"/>
  <c r="T22" i="1"/>
  <c r="W22" i="1"/>
  <c r="Q23" i="1"/>
  <c r="T23" i="1"/>
  <c r="W23" i="1"/>
  <c r="Q24" i="1"/>
  <c r="T24" i="1"/>
  <c r="W24" i="1"/>
  <c r="Q25" i="1"/>
  <c r="T25" i="1"/>
  <c r="W25" i="1"/>
  <c r="Q26" i="1"/>
  <c r="T26" i="1"/>
  <c r="W26" i="1"/>
  <c r="Q27" i="1"/>
  <c r="T27" i="1"/>
  <c r="W27" i="1"/>
  <c r="Q28" i="1"/>
  <c r="T28" i="1"/>
  <c r="W28" i="1"/>
  <c r="Q29" i="1"/>
  <c r="T29" i="1"/>
  <c r="W29" i="1"/>
  <c r="W153" i="1" l="1"/>
  <c r="T153" i="1"/>
  <c r="W149" i="1"/>
  <c r="W148" i="1"/>
  <c r="W147" i="1"/>
  <c r="W142" i="1"/>
  <c r="W141" i="1"/>
  <c r="W140" i="1"/>
  <c r="W136" i="1"/>
  <c r="W135" i="1"/>
  <c r="W134" i="1"/>
  <c r="W133" i="1"/>
  <c r="W132" i="1"/>
  <c r="W131" i="1"/>
  <c r="W130" i="1"/>
  <c r="W129" i="1"/>
  <c r="W128" i="1"/>
  <c r="W127" i="1"/>
  <c r="W126" i="1"/>
  <c r="W125" i="1"/>
  <c r="T149" i="1"/>
  <c r="T148" i="1"/>
  <c r="T147" i="1"/>
  <c r="T142" i="1"/>
  <c r="T141" i="1"/>
  <c r="T140" i="1"/>
  <c r="T136" i="1"/>
  <c r="T135" i="1"/>
  <c r="T134" i="1"/>
  <c r="T133" i="1"/>
  <c r="T132" i="1"/>
  <c r="T131" i="1"/>
  <c r="T130" i="1"/>
  <c r="T129" i="1"/>
  <c r="T128" i="1"/>
  <c r="T127" i="1"/>
  <c r="T126" i="1"/>
  <c r="T125" i="1"/>
  <c r="Q149" i="1"/>
  <c r="Q148" i="1"/>
  <c r="Q126" i="1"/>
  <c r="Q127" i="1"/>
  <c r="Q128" i="1"/>
  <c r="Q129" i="1"/>
  <c r="Q130" i="1"/>
  <c r="Q131" i="1"/>
  <c r="Q132" i="1"/>
  <c r="Q133" i="1"/>
  <c r="Q134" i="1"/>
  <c r="Q135" i="1"/>
  <c r="Q136" i="1"/>
  <c r="Q140" i="1"/>
  <c r="Q141" i="1"/>
  <c r="Q142" i="1"/>
  <c r="Q147" i="1"/>
  <c r="Q125" i="1"/>
  <c r="W123" i="1" l="1"/>
  <c r="Q123" i="1"/>
  <c r="T146" i="1"/>
  <c r="Q146" i="1"/>
  <c r="T123" i="1"/>
  <c r="W146" i="1"/>
  <c r="Q120" i="1"/>
  <c r="W114" i="1"/>
  <c r="W113" i="1"/>
  <c r="T114" i="1"/>
  <c r="T113" i="1"/>
  <c r="Q114" i="1"/>
  <c r="Q113" i="1"/>
  <c r="W99" i="1"/>
  <c r="W98" i="1"/>
  <c r="W97" i="1"/>
  <c r="W96" i="1"/>
  <c r="W95" i="1"/>
  <c r="W86" i="1"/>
  <c r="W85" i="1"/>
  <c r="W84" i="1"/>
  <c r="W83" i="1"/>
  <c r="W82" i="1"/>
  <c r="W81" i="1"/>
  <c r="W80" i="1"/>
  <c r="W79" i="1"/>
  <c r="W78" i="1"/>
  <c r="W77" i="1"/>
  <c r="T99" i="1"/>
  <c r="T98" i="1"/>
  <c r="T97" i="1"/>
  <c r="T96" i="1"/>
  <c r="T95" i="1"/>
  <c r="T86" i="1"/>
  <c r="T85" i="1"/>
  <c r="T84" i="1"/>
  <c r="T83" i="1"/>
  <c r="T82" i="1"/>
  <c r="T81" i="1"/>
  <c r="T80" i="1"/>
  <c r="T79" i="1"/>
  <c r="T78" i="1"/>
  <c r="T77" i="1"/>
  <c r="Q78" i="1"/>
  <c r="Q79" i="1"/>
  <c r="Q80" i="1"/>
  <c r="Q81" i="1"/>
  <c r="Q82" i="1"/>
  <c r="Q83" i="1"/>
  <c r="Q84" i="1"/>
  <c r="Q85" i="1"/>
  <c r="Q86" i="1"/>
  <c r="Q95" i="1"/>
  <c r="Q96" i="1"/>
  <c r="Q97" i="1"/>
  <c r="Q98" i="1"/>
  <c r="Q99" i="1"/>
  <c r="Q77" i="1"/>
  <c r="W30" i="1"/>
  <c r="W31" i="1"/>
  <c r="W32" i="1"/>
  <c r="W33" i="1"/>
  <c r="W37" i="1"/>
  <c r="W38" i="1"/>
  <c r="W40" i="1"/>
  <c r="W41" i="1"/>
  <c r="W42" i="1"/>
  <c r="W43" i="1"/>
  <c r="W44" i="1"/>
  <c r="W46" i="1"/>
  <c r="W47" i="1"/>
  <c r="W48" i="1"/>
  <c r="W49" i="1"/>
  <c r="W50" i="1"/>
  <c r="W51" i="1"/>
  <c r="W52" i="1"/>
  <c r="W53" i="1"/>
  <c r="W54" i="1"/>
  <c r="W55" i="1"/>
  <c r="W56" i="1"/>
  <c r="W57" i="1"/>
  <c r="W58" i="1"/>
  <c r="W59" i="1"/>
  <c r="W60" i="1"/>
  <c r="W62" i="1"/>
  <c r="W63" i="1"/>
  <c r="W64" i="1"/>
  <c r="W65" i="1"/>
  <c r="W66" i="1"/>
  <c r="W67" i="1"/>
  <c r="W68" i="1"/>
  <c r="W69" i="1"/>
  <c r="W70" i="1"/>
  <c r="W71" i="1"/>
  <c r="W73" i="1"/>
  <c r="W74" i="1"/>
  <c r="T30" i="1"/>
  <c r="T31" i="1"/>
  <c r="T32" i="1"/>
  <c r="T33" i="1"/>
  <c r="T37" i="1"/>
  <c r="T38" i="1"/>
  <c r="T40" i="1"/>
  <c r="T41" i="1"/>
  <c r="T42" i="1"/>
  <c r="T43" i="1"/>
  <c r="T44" i="1"/>
  <c r="T46" i="1"/>
  <c r="T47" i="1"/>
  <c r="T48" i="1"/>
  <c r="T49" i="1"/>
  <c r="T50" i="1"/>
  <c r="T51" i="1"/>
  <c r="T52" i="1"/>
  <c r="T53" i="1"/>
  <c r="T54" i="1"/>
  <c r="T55" i="1"/>
  <c r="T56" i="1"/>
  <c r="T57" i="1"/>
  <c r="T58" i="1"/>
  <c r="T59" i="1"/>
  <c r="T60" i="1"/>
  <c r="T62" i="1"/>
  <c r="T63" i="1"/>
  <c r="T64" i="1"/>
  <c r="T65" i="1"/>
  <c r="T66" i="1"/>
  <c r="T67" i="1"/>
  <c r="T68" i="1"/>
  <c r="T69" i="1"/>
  <c r="T70" i="1"/>
  <c r="T71" i="1"/>
  <c r="T73" i="1"/>
  <c r="T74" i="1"/>
  <c r="Q30" i="1"/>
  <c r="Q31" i="1"/>
  <c r="Q32" i="1"/>
  <c r="Q33" i="1"/>
  <c r="Q37" i="1"/>
  <c r="Q38" i="1"/>
  <c r="Q40" i="1"/>
  <c r="Q41" i="1"/>
  <c r="Q42" i="1"/>
  <c r="Q43" i="1"/>
  <c r="Q44" i="1"/>
  <c r="Q46" i="1"/>
  <c r="Q47" i="1"/>
  <c r="Q48" i="1"/>
  <c r="Q49" i="1"/>
  <c r="Q50" i="1"/>
  <c r="Q51" i="1"/>
  <c r="Q52" i="1"/>
  <c r="Q53" i="1"/>
  <c r="Q54" i="1"/>
  <c r="Q55" i="1"/>
  <c r="Q56" i="1"/>
  <c r="Q59" i="1"/>
  <c r="Q60" i="1"/>
  <c r="Q62" i="1"/>
  <c r="Q64" i="1"/>
  <c r="Q65" i="1"/>
  <c r="Q66" i="1"/>
  <c r="Q67" i="1"/>
  <c r="Q68" i="1"/>
  <c r="Q69" i="1"/>
  <c r="Q70" i="1"/>
  <c r="Q71" i="1"/>
  <c r="Q73" i="1"/>
  <c r="Q74" i="1"/>
  <c r="W20" i="1" l="1"/>
  <c r="Q20" i="1"/>
  <c r="T20" i="1"/>
  <c r="P75" i="1"/>
  <c r="U75" i="1"/>
  <c r="U118" i="1" s="1"/>
  <c r="X75" i="1"/>
  <c r="X118" i="1" s="1"/>
  <c r="O75" i="1"/>
  <c r="N110" i="1" l="1"/>
  <c r="O110" i="1"/>
  <c r="P110" i="1"/>
  <c r="R110" i="1"/>
  <c r="Q110" i="1" s="1"/>
  <c r="U110" i="1"/>
  <c r="T110" i="1" s="1"/>
  <c r="X110" i="1"/>
  <c r="W110" i="1" s="1"/>
  <c r="O120" i="1" l="1"/>
  <c r="P120" i="1"/>
  <c r="R120" i="1"/>
  <c r="U120" i="1"/>
  <c r="X120" i="1"/>
  <c r="N120" i="1"/>
  <c r="X103" i="1" l="1"/>
  <c r="U103" i="1"/>
  <c r="R103" i="1"/>
  <c r="X119" i="1" l="1"/>
  <c r="U119" i="1"/>
  <c r="R18" i="1"/>
  <c r="U18" i="1"/>
  <c r="R119" i="1"/>
  <c r="X18" i="1"/>
  <c r="X154" i="1" l="1"/>
  <c r="U154" i="1"/>
  <c r="R154" i="1"/>
  <c r="O119" i="1"/>
  <c r="P119" i="1"/>
  <c r="N119" i="1"/>
  <c r="O18" i="1" l="1"/>
  <c r="P18" i="1"/>
  <c r="O103" i="1" l="1"/>
  <c r="P103" i="1"/>
  <c r="N103" i="1"/>
  <c r="O154" i="1" l="1"/>
  <c r="P154" i="1"/>
  <c r="N18" i="1"/>
  <c r="N154" i="1" s="1"/>
  <c r="Q119" i="1" l="1"/>
  <c r="W75" i="1" l="1"/>
  <c r="W118" i="1" s="1"/>
  <c r="T75" i="1"/>
  <c r="T118" i="1" s="1"/>
  <c r="Q75" i="1"/>
  <c r="Q118" i="1" s="1"/>
  <c r="W120" i="1"/>
  <c r="W119" i="1" s="1"/>
  <c r="T120" i="1"/>
  <c r="T119" i="1" s="1"/>
  <c r="T103" i="1"/>
  <c r="W103" i="1"/>
  <c r="Q103" i="1"/>
  <c r="W18" i="1" l="1"/>
  <c r="W154" i="1" s="1"/>
  <c r="Q18" i="1"/>
  <c r="Q154" i="1" s="1"/>
  <c r="T18" i="1" l="1"/>
  <c r="T154" i="1" s="1"/>
</calcChain>
</file>

<file path=xl/sharedStrings.xml><?xml version="1.0" encoding="utf-8"?>
<sst xmlns="http://schemas.openxmlformats.org/spreadsheetml/2006/main" count="554" uniqueCount="221">
  <si>
    <t>Наименование полномочия, расходного обязательства</t>
  </si>
  <si>
    <t>Правовое основание финансового обеспечения и расходования средств (нормативные правовые акты, договоры, соглашения)</t>
  </si>
  <si>
    <t>Российской Федерации</t>
  </si>
  <si>
    <t>Субъекта Российской Федерации</t>
  </si>
  <si>
    <t>Вадского муниципального округа</t>
  </si>
  <si>
    <t>Код расхода по БК</t>
  </si>
  <si>
    <t>наименование, номер, дата</t>
  </si>
  <si>
    <t>Объем средств на исполнение расходного обязательства</t>
  </si>
  <si>
    <t>план</t>
  </si>
  <si>
    <t>факт</t>
  </si>
  <si>
    <t>Плановый период</t>
  </si>
  <si>
    <t>Всего</t>
  </si>
  <si>
    <t>БДО</t>
  </si>
  <si>
    <t>БПО</t>
  </si>
  <si>
    <t>номер статьи (подстатьи), пункта (подпункта)</t>
  </si>
  <si>
    <t>дата вступления в силу, срок действия</t>
  </si>
  <si>
    <t>Раздел</t>
  </si>
  <si>
    <t>Подраздел</t>
  </si>
  <si>
    <t>в том числе:</t>
  </si>
  <si>
    <t>…</t>
  </si>
  <si>
    <t>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</si>
  <si>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</si>
  <si>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</si>
  <si>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4.1 за счет субвенций, предоставленных из федерального бюджета, всего</t>
  </si>
  <si>
    <t>4.2 за счет субвенций, предоставленных из бюджета субъекта Российской Федерации, всего</t>
  </si>
  <si>
    <t>Приложение</t>
  </si>
  <si>
    <t>к Порядку составления и ведения реестра</t>
  </si>
  <si>
    <t xml:space="preserve">муниципального округа Нижегородской области, </t>
  </si>
  <si>
    <t xml:space="preserve">расходных обязательств Вадского </t>
  </si>
  <si>
    <t>утвержденному постановлением администрации</t>
  </si>
  <si>
    <t>Единаица измерения: тыс.руб</t>
  </si>
  <si>
    <t>1.1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</si>
  <si>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 Федеральный закон от 06.10.2003 № 131-ФЗ "Об общих принципах организации местного самоуправления в Российской Федерации"</t>
  </si>
  <si>
    <t>1) 06.10.2003, не установлен</t>
  </si>
  <si>
    <t>1)Федеральный закон от 06.10.2003 № 131-ФЗ "Об общих принципах организации местного самоуправления в Российской Федерации"</t>
  </si>
  <si>
    <t>1) Закон Нижегородской области от 03.08.2007 № 99-З "О муниципальной службе в Нижегородской области"</t>
  </si>
  <si>
    <t>1) в целом</t>
  </si>
  <si>
    <t>1) 01.01.2012, не установлен</t>
  </si>
  <si>
    <t>1) Закон Нижегородской области от 13.07.2004 № 70-З "О приватизации государственного имущества Нижегородской области"</t>
  </si>
  <si>
    <t>1)  ст. 1 п. 1</t>
  </si>
  <si>
    <t>1) 21.07.2004, не установлен</t>
  </si>
  <si>
    <t>1)  ст. 5,абз.11</t>
  </si>
  <si>
    <t>1) 17.12.1996, не установлен</t>
  </si>
  <si>
    <t>1) Закон Нижегородской области от 04.12.2008 № 157-З "Об автомобильных дорогах и дорожной деятельности в Нижегородской области"</t>
  </si>
  <si>
    <t>1)  ст. 9 п. 4</t>
  </si>
  <si>
    <t>1) 23.12.2008, не установлен</t>
  </si>
  <si>
    <t>1)  ст. 7</t>
  </si>
  <si>
    <t>1) 26.12.2001, не установлен</t>
  </si>
  <si>
    <t>1) Закон Нижегородской области от 01.11.2008 № 147-З "О библиотечном деле в Нижегородской области"</t>
  </si>
  <si>
    <t>1) 01.01.2009, не установлен</t>
  </si>
  <si>
    <t>1) Постановление Правительства Нижегородской области от 31.12.1996 № 333 "Об утверждении положения об основах хозяйственной деятельности и финансирования организаций культуры и искусства Нижегородской области"</t>
  </si>
  <si>
    <t>1)  п. 2</t>
  </si>
  <si>
    <t>1) 31.12.1996, не установлен</t>
  </si>
  <si>
    <t>1) Закон Нижегородской области от 04.01.1996 № 17-З "О защите населения и территорий Нижегородской области от чрезвычайных ситуаций природного и техногенного характера"</t>
  </si>
  <si>
    <t>1)  ст. 25</t>
  </si>
  <si>
    <t>1) 24.01.1996, не установлен</t>
  </si>
  <si>
    <t xml:space="preserve">1) Закон Нижегородской области от 17.12.1996 № 56-З "Об энергосбережении"             </t>
  </si>
  <si>
    <t xml:space="preserve">1) Закон Нижегородской области от 23.11.2001 № 226-З "Об отходах производства и потребления"      </t>
  </si>
  <si>
    <t>1)  ст. 17 п. 1 пп. 3</t>
  </si>
  <si>
    <t>1)  ст. 17 п. 1 пп. 7</t>
  </si>
  <si>
    <t>1)  ст. 10 п. 7</t>
  </si>
  <si>
    <t>1)  ст. 17 п. 1 пп. 9</t>
  </si>
  <si>
    <t>1) Постановление Правительства РФ от 15.04.2014 № 296 "Об утверждении государственной программы Российской Федерации "Социальная поддержка граждан"</t>
  </si>
  <si>
    <t>1) 02.05.2014, не установлен</t>
  </si>
  <si>
    <t>1) Закон Нижегородской области от 26.10.2006 № 121-З "О комиссиях по делам несовершеннолетних и защите их прав в Нижегородской области"</t>
  </si>
  <si>
    <t>1) 26.10.2006, не установлен</t>
  </si>
  <si>
    <t>1) Закон Нижегородской области от 07.09.2007 № 121-З "О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отдельным категориям граждан"</t>
  </si>
  <si>
    <t>1) 01.01.2008, не установлен</t>
  </si>
  <si>
    <t>1) Федеральный закон от 20.08.2004 № 113-ФЗ "О присяжных заседателях федеральных судов общей юрисдикции в Российской Федерации"</t>
  </si>
  <si>
    <t>01</t>
  </si>
  <si>
    <t>06</t>
  </si>
  <si>
    <t>13</t>
  </si>
  <si>
    <t>04</t>
  </si>
  <si>
    <t>10</t>
  </si>
  <si>
    <t>12</t>
  </si>
  <si>
    <t>05</t>
  </si>
  <si>
    <t>02</t>
  </si>
  <si>
    <t>09</t>
  </si>
  <si>
    <t>08</t>
  </si>
  <si>
    <t>03</t>
  </si>
  <si>
    <t>14</t>
  </si>
  <si>
    <t>07</t>
  </si>
  <si>
    <t>11</t>
  </si>
  <si>
    <t>Итого</t>
  </si>
  <si>
    <t>1)  ст. 1 п. 5</t>
  </si>
  <si>
    <t>1) Закон Нижегородской области от 21.10.2005 № 140-З "О наделении органов местного самоуправления отдельными государственными полномочиями в области образования"</t>
  </si>
  <si>
    <t>1) 01.01.2006, не установлен</t>
  </si>
  <si>
    <t>1) Закон Нижегородской области от 03.10.2013 № 129-з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</si>
  <si>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1) 01.01.2014, не установлен</t>
  </si>
  <si>
    <t xml:space="preserve">Наименование субъекта бюджетного планирования (для реестра расходных обязательств субъектов бюджетного планирования бюджета округа) </t>
  </si>
  <si>
    <t>начальник финансового управления                                                                                              И.С.Копнов</t>
  </si>
  <si>
    <t>8 831 404-18-81</t>
  </si>
  <si>
    <t xml:space="preserve">РЕЕСТР РАСХОДНЫХ ОБЯЗАТЕЛЬСТВ БЮДЖЕТА ВАДСКОГО МУНИЦИПАЛЬНОГО ОКРУГА НИЖЕГОРОДСКОЙ ОБЛАСТИ </t>
  </si>
  <si>
    <t>Вадского муниципального округа Нижегородской области</t>
  </si>
  <si>
    <t>1)  ст. 16 ч. 1 п. 1 пп. 7</t>
  </si>
  <si>
    <t>1)  ст. 16 ч. 1 п. 1 пп. 7,1</t>
  </si>
  <si>
    <t>1)  ст. 16 ч. 1 п. 1 пп.10</t>
  </si>
  <si>
    <t>1)  ст. 16  ч. 1 п. 1 пп. 1</t>
  </si>
  <si>
    <t>1)  ст. 16 ч. 1 п. 1 пп. 3</t>
  </si>
  <si>
    <t>1)  ст. 16 ч. 1 п. 1 пп. 4</t>
  </si>
  <si>
    <t>1)  ст. 16 ч.1  п. 1 пп. 5</t>
  </si>
  <si>
    <t>1)  ст. 16 ч. 1 п. 1 пп. 6</t>
  </si>
  <si>
    <t>1)  ст. 16 ч. 1 п. 1 пп.13</t>
  </si>
  <si>
    <t>1)  ст. 16 ч. 1  п. 1 пп. 16</t>
  </si>
  <si>
    <t>1)  ст. 16 ч. 1  п. 1 пп. 17</t>
  </si>
  <si>
    <t>1)  ст. 16 ч. 1  п. 1 пп. 19</t>
  </si>
  <si>
    <t>1)  ст. 16 ч. 1  п. 1 пп. 23</t>
  </si>
  <si>
    <t>1)  ст. 16 ч. 1 п. 1 пп.24</t>
  </si>
  <si>
    <t>1)  ст. 16 п. 1 пп. 36</t>
  </si>
  <si>
    <t>1) Федеральный закон от 29.12.2012 №273-ФЗ "Об образовании в Российской Федерации"</t>
  </si>
  <si>
    <t>1)  ст.37 часть 2.1.</t>
  </si>
  <si>
    <t>1) 01.09.2013 , не установлен</t>
  </si>
  <si>
    <t>Итого собственные полномочия</t>
  </si>
  <si>
    <t>Заместитель главы администрации округа,</t>
  </si>
  <si>
    <t>Полуянова Е.В.</t>
  </si>
  <si>
    <t>1)  ст. 16 ч. 1  п. 1 пп. 15</t>
  </si>
  <si>
    <t>1)  ст. 16 п. 1 пп. 37</t>
  </si>
  <si>
    <t>1) Постановление Правительства Нижегородской области от 26.12.2019 № 57 "Об утверждении Положения об использовании бюджетных ассигнований резервного фонда Правительства Российской Федерации"</t>
  </si>
  <si>
    <t>1)  ст. 16 ч. 1 п. 1 пп.25</t>
  </si>
  <si>
    <t>1)  ст. 16 ч. 1  п. 1 пп. 26</t>
  </si>
  <si>
    <t>1)  ст. 16 ч. 1 п. 1 пп.28</t>
  </si>
  <si>
    <t>1)  ст. 17 п. 1 пп. 5</t>
  </si>
  <si>
    <t>1)  ст. 17 п. 1 пп. 8.2</t>
  </si>
  <si>
    <t>Отчетный 2024 г.</t>
  </si>
  <si>
    <t>Текущий 2025 г.</t>
  </si>
  <si>
    <t>Очередной 2026 г.</t>
  </si>
  <si>
    <t>2028  г.</t>
  </si>
  <si>
    <t>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</si>
  <si>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</si>
  <si>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</si>
  <si>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Федеральный закон от 06.10.2003 № 131-ФЗ "Об общих принципах организации местного самоуправления в Российской Федерации"</t>
  </si>
  <si>
    <t xml:space="preserve">в целом </t>
  </si>
  <si>
    <t xml:space="preserve"> Закон Нижегородской области от 07.09.2007 № 121-З "О наделении органов местного самоуправления муниципальных районов и городских округов Нижегородской области государственными полномочиями по осуществлению денежных выплат и выплат отдельным категориям граждан"</t>
  </si>
  <si>
    <t>2027 г.</t>
  </si>
  <si>
    <t xml:space="preserve">05.09.2004, не установлен </t>
  </si>
  <si>
    <t>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</si>
  <si>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Владение, пользование и распоряжение имуществом, находящимся в муниципальной собственности муниципального округа</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</si>
  <si>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</si>
  <si>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функционирование парковок (парковочных мест), осуществление муниципального контроля за сохранностью автомобильных дорог местного значения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</si>
  <si>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</si>
  <si>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</si>
  <si>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</si>
  <si>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Участие в предупреждении и ликвидации последствий чрезвычайных ситуаций в границах муниципального округа</t>
  </si>
  <si>
    <t>1)  ст. 16 ч. 1 п. 1 пп. 8</t>
  </si>
  <si>
    <t>Обеспечение первичных мер пожарной безопасности в границах муниципального округа</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</si>
  <si>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</si>
  <si>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 xml:space="preserve">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 </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</si>
  <si>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</si>
  <si>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</si>
  <si>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</si>
  <si>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Создание условий для обеспечения жителей муниципального округа услугами связи, общественного питания, торговли и бытового обслуживания</t>
  </si>
  <si>
    <t>Организация библиотечного обслуживания населения , комплектование и обеспечение сохранности их библиотечных фондов библиотек муниципального округа</t>
  </si>
  <si>
    <t>Создание условий для обеспечения поселений, входящих в состав муниципального округа, услугами по организации досуга и услугами организаций культуры</t>
  </si>
  <si>
    <t>Обеспечение условий для развития на территории муниципального округа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</si>
  <si>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муниципального округа</t>
  </si>
  <si>
    <t>Организация ритуальных услуг и содержание мест захоронения</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</si>
  <si>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округов</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</si>
  <si>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</si>
  <si>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</si>
  <si>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 xml:space="preserve"> 06.10.2003, не установлен</t>
  </si>
  <si>
    <t>06.10.2003, не установлен</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</si>
  <si>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</si>
  <si>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</si>
  <si>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Содействие развитию малого и среднего предпринимательства</t>
  </si>
  <si>
    <t>Оказание поддержки социально ориентированным некоммерческим организациям, благотворительной деятельности и добровольчеству (волонтерству)</t>
  </si>
  <si>
    <t>ст.16.1</t>
  </si>
  <si>
    <t>ст. 16.1</t>
  </si>
  <si>
    <t>1)  ст. 16 п. 1 пп. 34</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</si>
  <si>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включая обеспечение свободного доступа граждан к водным объектам общего пользования и их береговым полосам</t>
  </si>
  <si>
    <t>Оказание поддержки гражданам  и их объединениям, учавствующим в охране общественного порядка, создание условий для деятельности народных дружин</t>
  </si>
  <si>
    <t>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</si>
  <si>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</si>
  <si>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</si>
  <si>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</si>
  <si>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</si>
  <si>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</si>
  <si>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</si>
  <si>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Предоставление доплаты за выслугу лет к трудовой пенсии муниципальным служащим за счет средств местного бюджета</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</si>
  <si>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</si>
  <si>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Расходы за счет резервного фонда</t>
  </si>
  <si>
    <t>Дополнительные меры социальной поддержки отдельных категорий граждан</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</si>
  <si>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</si>
  <si>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</si>
  <si>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На организацию и осуществление деятельности по опеке и попечительству</t>
  </si>
  <si>
    <t>9</t>
  </si>
  <si>
    <t>1. Расходные обязательства, возникшие в результате принятия нормативных правовых актов муниципального округа, заключения договоров (соглашений), всего</t>
  </si>
  <si>
    <t>Код строки</t>
  </si>
  <si>
    <t>организация и осуществление мероприятий по работе с детьми и молодежью в муниципальном округе, городском округе</t>
  </si>
  <si>
    <t>3.1. по перечню, предусмотренному частью 1 статьи 16.1 Федерального закона от 6 октября 2003 г. № 131-ФЗ «Об общих принципах организации местного самоуправления в Российской Федерации», всего</t>
  </si>
  <si>
    <t>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</si>
  <si>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t>
  </si>
  <si>
    <t>11385.1</t>
  </si>
  <si>
    <t>4.3. за счет собственных доходов и источников финансирования дефицита бюджета муниципального округа, всего</t>
  </si>
  <si>
    <t>5. Отдельные государственные полномочия, не переданные, но осущестляемые органами местного самоуправления муниципального округа за счет субвенций из бюджета субъекта Российской Федерации</t>
  </si>
  <si>
    <t xml:space="preserve">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 </t>
  </si>
  <si>
    <t>7. Условно утвержденные расходы на первый и второй годы планового периода в соответствии с решением о местном бюджете муниципального округа</t>
  </si>
  <si>
    <t xml:space="preserve">1) Федеральный закон от 02.03.2007 № 25-ФЗ "О муниципальной службе в Российской Федерации" </t>
  </si>
  <si>
    <t xml:space="preserve">1)  ст. 34      </t>
  </si>
  <si>
    <t xml:space="preserve">1) Федеральный закон от 02.03.2007 № 25-ФЗ "О муниципальной службе в Российской Федерации"      </t>
  </si>
  <si>
    <t xml:space="preserve">1) 02.03.2007, не установлен        </t>
  </si>
  <si>
    <t xml:space="preserve"> Федеральный закон от 21.12.2021.г. №414-ФЗ "Об общих принципах организации публичной власти в субъектах Российской Федерации"</t>
  </si>
  <si>
    <t xml:space="preserve">21.12.2021, не установлен      </t>
  </si>
  <si>
    <t>ст.44 п 1, пп 15</t>
  </si>
  <si>
    <t>ст. 44 п.1 пп 1</t>
  </si>
  <si>
    <t>На поддержку сельскохозяйственного производства,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</si>
  <si>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На поддержку сельскохозяйственного производства,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</si>
  <si>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ст.44 п 1, пп 34</t>
  </si>
  <si>
    <t>ст.44 п 1, пп 55</t>
  </si>
  <si>
    <t>ст.44 п 1, пп 56</t>
  </si>
  <si>
    <t>1) Закон Нижегородской области от 07.09.2007 № 125-З "О наделении органов местного самоуправления муниципальных округов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несовершеннолетних граждан" 2) №35-З от 06.04.2017 "О наделении органов местного самоуправления муниципальных округов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t>
  </si>
  <si>
    <t>1)  ст. 3 п 1 2) ст 2 п.1</t>
  </si>
  <si>
    <t>1) 07.09.2007, не установлен 2) 06.04.2017, не установлен</t>
  </si>
  <si>
    <r>
      <t>Установление порядка организации деятельности приютов для животных и норм содержания животных в них,</t>
    </r>
    <r>
      <rPr>
        <strike/>
        <sz val="8"/>
        <rFont val="Times New Roman"/>
        <family val="1"/>
        <charset val="204"/>
      </rPr>
      <t xml:space="preserve"> </t>
    </r>
    <r>
      <rPr>
        <sz val="8"/>
        <rFont val="Times New Roman"/>
        <family val="1"/>
        <charset val="204"/>
      </rPr>
      <t>организации мероприятий при осуществлении деятельности по обращению с животными без владельцев, осуществление регионального государственного контроля (надзора) в области обращения с животными</t>
    </r>
  </si>
  <si>
    <t>ст.44 п 1, пп 143,144</t>
  </si>
  <si>
    <t>Установление дополнительных мер социальной поддержки и социальной помощи для отдельных категорий граждан (в соответствии с частью 1 статьи 48 Федерального закона от 21 декабря 2021 года N 414-ФЗ Об общих принципах организации публичной власти в субъектах Российской Федерации)</t>
  </si>
  <si>
    <t>Осуществление полномочий по предметам ведения Российской Федерации, а также совместного ведения по решению вопросов, не указанных в части 1 статьи 44 Федерального закона от 21.12.2021 N 414-ФЗ "Об общих принципах организации публичной власти в субъектах Российской Федерации" (прочие, не указанные в иных кодах строк)</t>
  </si>
  <si>
    <t>ст.44</t>
  </si>
  <si>
    <t>1)  ст.1</t>
  </si>
  <si>
    <t xml:space="preserve">1)  ст. 1 </t>
  </si>
  <si>
    <t>1) Федеральный Закон от 29.12.2012 № 273-ФЗ "Об образовании в Российской Федерации"</t>
  </si>
  <si>
    <t>1)29.12.2012, не установлен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</si>
</sst>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9"/>
      <color theme="1"/>
      <name val="Calibri"/>
      <family val="2"/>
      <charset val="204"/>
      <scheme val="minor"/>
    </font>
    <font>
      <b/>
      <sz val="9"/>
      <color theme="1"/>
      <name val="Times New Roman"/>
      <family val="1"/>
      <charset val="204"/>
    </font>
    <font>
      <sz val="8"/>
      <color theme="1"/>
      <name val="Times New Roman"/>
      <family val="1"/>
      <charset val="204"/>
    </font>
    <font>
      <sz val="7"/>
      <color theme="1"/>
      <name val="Times New Roman"/>
      <family val="1"/>
      <charset val="204"/>
    </font>
    <font>
      <b/>
      <sz val="7"/>
      <color theme="1"/>
      <name val="Times New Roman"/>
      <family val="1"/>
      <charset val="204"/>
    </font>
    <font>
      <b/>
      <sz val="8"/>
      <color theme="1"/>
      <name val="Times New Roman"/>
      <family val="1"/>
      <charset val="204"/>
    </font>
    <font>
      <sz val="7"/>
      <name val="Times New Roman"/>
      <family val="1"/>
      <charset val="204"/>
    </font>
    <font>
      <sz val="6.5"/>
      <color theme="1"/>
      <name val="Times New Roman"/>
      <family val="1"/>
      <charset val="204"/>
    </font>
    <font>
      <sz val="6.5"/>
      <color theme="1"/>
      <name val="Calibri"/>
      <family val="2"/>
      <charset val="204"/>
      <scheme val="minor"/>
    </font>
    <font>
      <sz val="6.5"/>
      <name val="Times New Roman"/>
      <family val="1"/>
      <charset val="204"/>
    </font>
    <font>
      <sz val="6"/>
      <color theme="1"/>
      <name val="Times New Roman"/>
      <family val="1"/>
      <charset val="204"/>
    </font>
    <font>
      <sz val="6"/>
      <color theme="1"/>
      <name val="Calibri"/>
      <family val="2"/>
      <charset val="204"/>
      <scheme val="minor"/>
    </font>
    <font>
      <sz val="8"/>
      <name val="Times New Roman"/>
      <family val="1"/>
      <charset val="204"/>
    </font>
    <font>
      <strike/>
      <sz val="8"/>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19">
    <xf numFmtId="0" fontId="0" fillId="0" borderId="0" xfId="0"/>
    <xf numFmtId="0" fontId="0" fillId="0" borderId="0" xfId="0" applyAlignment="1">
      <alignment horizontal="center" wrapText="1"/>
    </xf>
    <xf numFmtId="0" fontId="2" fillId="0" borderId="0" xfId="0" applyFont="1"/>
    <xf numFmtId="0" fontId="0" fillId="0" borderId="0" xfId="0" applyAlignment="1">
      <alignment horizontal="right"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right" wrapText="1"/>
    </xf>
    <xf numFmtId="0" fontId="3" fillId="0" borderId="1" xfId="0" applyFont="1" applyBorder="1" applyAlignment="1">
      <alignment horizontal="center" vertical="center" wrapText="1"/>
    </xf>
    <xf numFmtId="0" fontId="4" fillId="0" borderId="0" xfId="0" applyFont="1" applyAlignment="1">
      <alignment horizontal="center" wrapText="1"/>
    </xf>
    <xf numFmtId="0" fontId="5" fillId="0" borderId="1" xfId="0" applyFont="1" applyBorder="1"/>
    <xf numFmtId="0" fontId="6" fillId="0" borderId="1" xfId="0" applyFont="1" applyBorder="1" applyAlignment="1">
      <alignment horizontal="left" vertical="top" wrapText="1"/>
    </xf>
    <xf numFmtId="0" fontId="6" fillId="0" borderId="1" xfId="0" applyFont="1" applyBorder="1"/>
    <xf numFmtId="0" fontId="2" fillId="0" borderId="0" xfId="0" applyFont="1" applyAlignment="1">
      <alignment wrapText="1"/>
    </xf>
    <xf numFmtId="49" fontId="3" fillId="0" borderId="1" xfId="0" applyNumberFormat="1" applyFont="1" applyBorder="1" applyAlignment="1">
      <alignment horizontal="center" vertical="center" wrapText="1"/>
    </xf>
    <xf numFmtId="49" fontId="0" fillId="0" borderId="0" xfId="0" applyNumberFormat="1" applyAlignment="1">
      <alignment horizontal="center" vertical="center" wrapText="1"/>
    </xf>
    <xf numFmtId="49" fontId="5" fillId="0" borderId="1" xfId="0" applyNumberFormat="1" applyFont="1" applyBorder="1" applyAlignment="1">
      <alignment horizontal="center" vertical="center"/>
    </xf>
    <xf numFmtId="49" fontId="2" fillId="0" borderId="0" xfId="0" applyNumberFormat="1" applyFont="1" applyAlignment="1">
      <alignment horizontal="center" vertical="center"/>
    </xf>
    <xf numFmtId="164" fontId="6" fillId="0" borderId="1" xfId="0" applyNumberFormat="1" applyFont="1" applyBorder="1" applyAlignment="1">
      <alignment horizontal="center" vertical="center"/>
    </xf>
    <xf numFmtId="0" fontId="0" fillId="0" borderId="3" xfId="0" applyBorder="1" applyAlignment="1">
      <alignment horizontal="left" vertical="top" wrapText="1"/>
    </xf>
    <xf numFmtId="0" fontId="6"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xf numFmtId="49" fontId="8"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4" fillId="0" borderId="0" xfId="0" applyFont="1"/>
    <xf numFmtId="0" fontId="6" fillId="0" borderId="3" xfId="0" applyFont="1" applyBorder="1" applyAlignment="1">
      <alignment horizontal="left" vertical="top" wrapText="1"/>
    </xf>
    <xf numFmtId="0" fontId="4" fillId="0" borderId="1" xfId="0" applyFont="1" applyBorder="1"/>
    <xf numFmtId="49" fontId="7"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0" fillId="0" borderId="3" xfId="0" applyBorder="1" applyAlignment="1">
      <alignment horizontal="left" vertical="top" wrapText="1"/>
    </xf>
    <xf numFmtId="0" fontId="6" fillId="0" borderId="2" xfId="0" applyFont="1" applyBorder="1" applyAlignment="1">
      <alignment horizontal="left" vertical="top" wrapText="1"/>
    </xf>
    <xf numFmtId="0" fontId="6" fillId="0" borderId="2" xfId="0" applyFont="1" applyBorder="1"/>
    <xf numFmtId="0" fontId="6" fillId="0" borderId="2" xfId="0" applyFont="1" applyBorder="1" applyAlignment="1">
      <alignment horizontal="left" vertical="top" wrapText="1"/>
    </xf>
    <xf numFmtId="49" fontId="5" fillId="0" borderId="2" xfId="0" applyNumberFormat="1" applyFont="1" applyBorder="1" applyAlignment="1">
      <alignment horizontal="center" vertical="center"/>
    </xf>
    <xf numFmtId="164" fontId="6" fillId="0" borderId="2" xfId="0" applyNumberFormat="1" applyFont="1" applyBorder="1" applyAlignment="1">
      <alignment horizontal="center" vertical="center"/>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0" fillId="0" borderId="3" xfId="0" applyBorder="1" applyAlignment="1">
      <alignment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0" fillId="0" borderId="1" xfId="0" applyBorder="1" applyAlignment="1">
      <alignment horizontal="left" vertical="top" wrapText="1"/>
    </xf>
    <xf numFmtId="0" fontId="6" fillId="0" borderId="2" xfId="0" applyFont="1" applyBorder="1" applyAlignment="1">
      <alignment horizontal="left" vertical="top" wrapText="1"/>
    </xf>
    <xf numFmtId="0" fontId="0" fillId="0" borderId="2" xfId="0" applyBorder="1" applyAlignment="1"/>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11" fillId="0" borderId="3" xfId="0" applyFont="1" applyBorder="1" applyAlignment="1">
      <alignment horizontal="left"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xf numFmtId="0" fontId="10" fillId="0" borderId="1" xfId="0" applyFont="1" applyBorder="1"/>
    <xf numFmtId="0" fontId="10" fillId="0" borderId="3" xfId="0" applyFont="1" applyBorder="1" applyAlignment="1">
      <alignment horizontal="left" vertical="top" wrapText="1"/>
    </xf>
    <xf numFmtId="0" fontId="12" fillId="0" borderId="1" xfId="0" applyFont="1" applyBorder="1" applyAlignment="1">
      <alignment horizontal="left" vertical="top" wrapText="1"/>
    </xf>
    <xf numFmtId="0" fontId="3" fillId="0" borderId="1" xfId="0" applyFont="1" applyBorder="1" applyAlignment="1">
      <alignment horizontal="center" vertical="center" wrapText="1"/>
    </xf>
    <xf numFmtId="0" fontId="10" fillId="0" borderId="1" xfId="0" applyFont="1" applyBorder="1" applyAlignment="1">
      <alignment horizontal="left" vertical="top" wrapText="1"/>
    </xf>
    <xf numFmtId="0" fontId="6" fillId="0" borderId="2" xfId="0" applyFont="1" applyBorder="1" applyAlignment="1">
      <alignment horizontal="left" vertical="top" wrapText="1"/>
    </xf>
    <xf numFmtId="0" fontId="0" fillId="0" borderId="3" xfId="0" applyBorder="1" applyAlignment="1">
      <alignment wrapText="1"/>
    </xf>
    <xf numFmtId="0" fontId="11" fillId="0" borderId="3" xfId="0" applyFont="1" applyBorder="1" applyAlignment="1">
      <alignment horizontal="left" vertical="top" wrapText="1"/>
    </xf>
    <xf numFmtId="0" fontId="6" fillId="0" borderId="1" xfId="0" applyFont="1" applyBorder="1" applyAlignment="1">
      <alignment horizontal="left" vertical="top"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0" xfId="0" applyFont="1" applyAlignment="1">
      <alignment horizontal="center" vertical="center"/>
    </xf>
    <xf numFmtId="0" fontId="6" fillId="0" borderId="2" xfId="0" applyFont="1" applyBorder="1" applyAlignment="1">
      <alignment horizontal="center" vertical="center" wrapText="1"/>
    </xf>
    <xf numFmtId="0" fontId="0" fillId="0" borderId="3" xfId="0" applyBorder="1" applyAlignment="1">
      <alignment wrapText="1"/>
    </xf>
    <xf numFmtId="0" fontId="6" fillId="0" borderId="2" xfId="0" applyFont="1" applyBorder="1" applyAlignment="1">
      <alignment horizontal="left" vertical="top" wrapText="1"/>
    </xf>
    <xf numFmtId="0" fontId="0" fillId="0" borderId="4" xfId="0" applyBorder="1" applyAlignment="1">
      <alignment horizontal="left" vertical="top" wrapText="1"/>
    </xf>
    <xf numFmtId="0" fontId="9" fillId="0" borderId="2" xfId="0" applyFont="1" applyBorder="1" applyAlignment="1">
      <alignment horizontal="left" vertical="top" wrapText="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3" xfId="0" applyBorder="1" applyAlignment="1">
      <alignment horizontal="left" vertical="top" wrapText="1"/>
    </xf>
    <xf numFmtId="0" fontId="10"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wrapText="1"/>
    </xf>
    <xf numFmtId="0" fontId="11" fillId="0" borderId="3" xfId="0" applyFont="1" applyBorder="1" applyAlignment="1">
      <alignment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11" fillId="0" borderId="4" xfId="0" applyFont="1" applyBorder="1" applyAlignment="1">
      <alignment horizontal="left" vertical="top" wrapText="1"/>
    </xf>
    <xf numFmtId="0" fontId="11" fillId="0" borderId="3" xfId="0" applyFont="1" applyBorder="1" applyAlignment="1"/>
    <xf numFmtId="0" fontId="0" fillId="0" borderId="3" xfId="0" applyBorder="1" applyAlignment="1"/>
    <xf numFmtId="0" fontId="2" fillId="0" borderId="0" xfId="0" applyFont="1" applyAlignment="1">
      <alignment horizontal="right" wrapText="1"/>
    </xf>
    <xf numFmtId="0" fontId="0" fillId="0" borderId="0" xfId="0" applyAlignment="1">
      <alignment horizontal="right" wrapText="1"/>
    </xf>
    <xf numFmtId="0" fontId="4" fillId="0" borderId="5" xfId="0" applyFont="1" applyBorder="1" applyAlignment="1">
      <alignment horizontal="center" wrapText="1"/>
    </xf>
    <xf numFmtId="0" fontId="1" fillId="0" borderId="5" xfId="0" applyFont="1" applyBorder="1" applyAlignment="1">
      <alignment horizontal="center" wrapText="1"/>
    </xf>
    <xf numFmtId="0" fontId="4"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0" fillId="0" borderId="4" xfId="0" applyBorder="1" applyAlignment="1">
      <alignment wrapText="1"/>
    </xf>
    <xf numFmtId="0" fontId="0" fillId="0" borderId="3" xfId="0" applyBorder="1" applyAlignment="1">
      <alignment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0" fillId="0" borderId="1" xfId="0" applyBorder="1" applyAlignment="1">
      <alignment horizontal="left" vertical="top" wrapText="1"/>
    </xf>
    <xf numFmtId="0" fontId="10" fillId="0" borderId="2" xfId="0" applyFont="1" applyBorder="1" applyAlignment="1">
      <alignment wrapText="1"/>
    </xf>
    <xf numFmtId="0" fontId="6" fillId="0" borderId="2" xfId="0" applyFont="1" applyBorder="1" applyAlignment="1">
      <alignment wrapText="1"/>
    </xf>
    <xf numFmtId="0" fontId="2" fillId="0" borderId="0" xfId="0" applyFont="1" applyAlignment="1">
      <alignment wrapText="1"/>
    </xf>
    <xf numFmtId="0" fontId="0" fillId="0" borderId="0" xfId="0" applyAlignment="1">
      <alignment wrapText="1"/>
    </xf>
    <xf numFmtId="0" fontId="6" fillId="0" borderId="4" xfId="0" applyFont="1" applyBorder="1" applyAlignment="1">
      <alignment horizontal="left" vertical="top" wrapText="1"/>
    </xf>
    <xf numFmtId="0" fontId="0" fillId="0" borderId="4" xfId="0" applyBorder="1" applyAlignment="1"/>
    <xf numFmtId="0" fontId="0" fillId="0" borderId="2" xfId="0" applyBorder="1" applyAlignment="1">
      <alignment horizontal="left" vertical="top" wrapText="1"/>
    </xf>
    <xf numFmtId="164" fontId="6" fillId="0" borderId="0" xfId="0" applyNumberFormat="1" applyFont="1" applyBorder="1" applyAlignment="1">
      <alignment horizontal="center" vertical="center"/>
    </xf>
    <xf numFmtId="0" fontId="2" fillId="0" borderId="0" xfId="0" applyFont="1" applyBorder="1"/>
    <xf numFmtId="0" fontId="13" fillId="0" borderId="2" xfId="0" applyFont="1" applyBorder="1" applyAlignment="1">
      <alignment horizontal="left" vertical="top" wrapText="1"/>
    </xf>
    <xf numFmtId="0" fontId="14" fillId="0" borderId="3" xfId="0" applyFont="1" applyBorder="1" applyAlignment="1">
      <alignment horizontal="left" vertical="top" wrapText="1"/>
    </xf>
    <xf numFmtId="0" fontId="15"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ogin.consultant.ru/link/?req=doc&amp;base=LAW&amp;n=499774&amp;date=10.10.2025&amp;dst=100704&amp;field=1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2"/>
  <sheetViews>
    <sheetView tabSelected="1" topLeftCell="A48" zoomScaleNormal="100" workbookViewId="0">
      <selection activeCell="T152" sqref="T152"/>
    </sheetView>
  </sheetViews>
  <sheetFormatPr defaultColWidth="9.109375" defaultRowHeight="12" x14ac:dyDescent="0.25"/>
  <cols>
    <col min="1" max="1" width="20.6640625" style="13" customWidth="1"/>
    <col min="2" max="2" width="7.33203125" style="62" customWidth="1"/>
    <col min="3" max="3" width="15" style="2" customWidth="1"/>
    <col min="4" max="4" width="8.109375" style="2" customWidth="1"/>
    <col min="5" max="5" width="7.88671875" style="2" customWidth="1"/>
    <col min="6" max="6" width="16.5546875" style="2" customWidth="1"/>
    <col min="7" max="7" width="7.44140625" style="2" customWidth="1"/>
    <col min="8" max="8" width="7.6640625" style="2" customWidth="1"/>
    <col min="9" max="9" width="8" style="2" hidden="1" customWidth="1"/>
    <col min="10" max="11" width="7.88671875" style="2" hidden="1" customWidth="1"/>
    <col min="12" max="12" width="6.109375" style="17" customWidth="1"/>
    <col min="13" max="13" width="6.5546875" style="17" customWidth="1"/>
    <col min="14" max="14" width="7.88671875" style="2" customWidth="1"/>
    <col min="15" max="15" width="7.5546875" style="2" customWidth="1"/>
    <col min="16" max="16" width="9.109375" style="2"/>
    <col min="17" max="17" width="8.109375" style="2" customWidth="1"/>
    <col min="18" max="18" width="8" style="2" customWidth="1"/>
    <col min="19" max="19" width="6.6640625" style="2" customWidth="1"/>
    <col min="20" max="20" width="6.88671875" style="2" customWidth="1"/>
    <col min="21" max="21" width="7.33203125" style="2" customWidth="1"/>
    <col min="22" max="22" width="6.88671875" style="2" customWidth="1"/>
    <col min="23" max="23" width="7.44140625" style="2" customWidth="1"/>
    <col min="24" max="24" width="8" style="2" customWidth="1"/>
    <col min="25" max="25" width="6.6640625" style="2" customWidth="1"/>
    <col min="26" max="16384" width="9.109375" style="2"/>
  </cols>
  <sheetData>
    <row r="1" spans="1:25" ht="14.4" x14ac:dyDescent="0.3">
      <c r="A1" s="94" t="s">
        <v>25</v>
      </c>
      <c r="B1" s="94"/>
      <c r="C1" s="95"/>
      <c r="D1" s="95"/>
      <c r="E1" s="95"/>
      <c r="F1" s="95"/>
      <c r="G1" s="95"/>
      <c r="H1" s="95"/>
      <c r="I1" s="95"/>
      <c r="J1" s="95"/>
      <c r="K1" s="95"/>
      <c r="L1" s="95"/>
      <c r="M1" s="95"/>
      <c r="N1" s="95"/>
      <c r="O1" s="95"/>
      <c r="P1" s="95"/>
      <c r="Q1" s="95"/>
      <c r="R1" s="95"/>
      <c r="S1" s="95"/>
      <c r="T1" s="95"/>
      <c r="U1" s="95"/>
      <c r="V1" s="95"/>
      <c r="W1" s="95"/>
      <c r="X1" s="95"/>
      <c r="Y1" s="95"/>
    </row>
    <row r="2" spans="1:25" ht="14.4" x14ac:dyDescent="0.3">
      <c r="A2" s="94" t="s">
        <v>26</v>
      </c>
      <c r="B2" s="94"/>
      <c r="C2" s="95"/>
      <c r="D2" s="95"/>
      <c r="E2" s="95"/>
      <c r="F2" s="95"/>
      <c r="G2" s="95"/>
      <c r="H2" s="95"/>
      <c r="I2" s="95"/>
      <c r="J2" s="95"/>
      <c r="K2" s="95"/>
      <c r="L2" s="95"/>
      <c r="M2" s="95"/>
      <c r="N2" s="95"/>
      <c r="O2" s="95"/>
      <c r="P2" s="95"/>
      <c r="Q2" s="95"/>
      <c r="R2" s="95"/>
      <c r="S2" s="95"/>
      <c r="T2" s="95"/>
      <c r="U2" s="95"/>
      <c r="V2" s="95"/>
      <c r="W2" s="95"/>
      <c r="X2" s="95"/>
      <c r="Y2" s="95"/>
    </row>
    <row r="3" spans="1:25" ht="14.4" x14ac:dyDescent="0.3">
      <c r="A3" s="94" t="s">
        <v>28</v>
      </c>
      <c r="B3" s="94"/>
      <c r="C3" s="95"/>
      <c r="D3" s="95"/>
      <c r="E3" s="95"/>
      <c r="F3" s="95"/>
      <c r="G3" s="95"/>
      <c r="H3" s="95"/>
      <c r="I3" s="95"/>
      <c r="J3" s="95"/>
      <c r="K3" s="95"/>
      <c r="L3" s="95"/>
      <c r="M3" s="95"/>
      <c r="N3" s="95"/>
      <c r="O3" s="95"/>
      <c r="P3" s="95"/>
      <c r="Q3" s="95"/>
      <c r="R3" s="95"/>
      <c r="S3" s="95"/>
      <c r="T3" s="95"/>
      <c r="U3" s="95"/>
      <c r="V3" s="95"/>
      <c r="W3" s="95"/>
      <c r="X3" s="95"/>
      <c r="Y3" s="95"/>
    </row>
    <row r="4" spans="1:25" ht="14.4" x14ac:dyDescent="0.3">
      <c r="A4" s="94" t="s">
        <v>27</v>
      </c>
      <c r="B4" s="94"/>
      <c r="C4" s="95"/>
      <c r="D4" s="95"/>
      <c r="E4" s="95"/>
      <c r="F4" s="95"/>
      <c r="G4" s="95"/>
      <c r="H4" s="95"/>
      <c r="I4" s="95"/>
      <c r="J4" s="95"/>
      <c r="K4" s="95"/>
      <c r="L4" s="95"/>
      <c r="M4" s="95"/>
      <c r="N4" s="95"/>
      <c r="O4" s="95"/>
      <c r="P4" s="95"/>
      <c r="Q4" s="95"/>
      <c r="R4" s="95"/>
      <c r="S4" s="95"/>
      <c r="T4" s="95"/>
      <c r="U4" s="95"/>
      <c r="V4" s="95"/>
      <c r="W4" s="95"/>
      <c r="X4" s="95"/>
      <c r="Y4" s="95"/>
    </row>
    <row r="5" spans="1:25" ht="14.4" x14ac:dyDescent="0.3">
      <c r="A5" s="94" t="s">
        <v>29</v>
      </c>
      <c r="B5" s="94"/>
      <c r="C5" s="95"/>
      <c r="D5" s="95"/>
      <c r="E5" s="95"/>
      <c r="F5" s="95"/>
      <c r="G5" s="95"/>
      <c r="H5" s="95"/>
      <c r="I5" s="95"/>
      <c r="J5" s="95"/>
      <c r="K5" s="95"/>
      <c r="L5" s="95"/>
      <c r="M5" s="95"/>
      <c r="N5" s="95"/>
      <c r="O5" s="95"/>
      <c r="P5" s="95"/>
      <c r="Q5" s="95"/>
      <c r="R5" s="95"/>
      <c r="S5" s="95"/>
      <c r="T5" s="95"/>
      <c r="U5" s="95"/>
      <c r="V5" s="95"/>
      <c r="W5" s="95"/>
      <c r="X5" s="95"/>
      <c r="Y5" s="95"/>
    </row>
    <row r="6" spans="1:25" ht="14.4" x14ac:dyDescent="0.3">
      <c r="A6" s="94" t="s">
        <v>93</v>
      </c>
      <c r="B6" s="94"/>
      <c r="C6" s="95"/>
      <c r="D6" s="95"/>
      <c r="E6" s="95"/>
      <c r="F6" s="95"/>
      <c r="G6" s="95"/>
      <c r="H6" s="95"/>
      <c r="I6" s="95"/>
      <c r="J6" s="95"/>
      <c r="K6" s="95"/>
      <c r="L6" s="95"/>
      <c r="M6" s="95"/>
      <c r="N6" s="95"/>
      <c r="O6" s="95"/>
      <c r="P6" s="95"/>
      <c r="Q6" s="95"/>
      <c r="R6" s="95"/>
      <c r="S6" s="95"/>
      <c r="T6" s="95"/>
      <c r="U6" s="95"/>
      <c r="V6" s="95"/>
      <c r="W6" s="95"/>
      <c r="X6" s="95"/>
      <c r="Y6" s="95"/>
    </row>
    <row r="7" spans="1:25" ht="14.4" x14ac:dyDescent="0.3">
      <c r="A7" s="7"/>
      <c r="C7" s="3"/>
      <c r="D7" s="3"/>
      <c r="E7" s="3"/>
      <c r="F7" s="3"/>
      <c r="G7" s="3"/>
      <c r="H7" s="3"/>
      <c r="I7" s="3"/>
      <c r="J7" s="3"/>
      <c r="K7" s="3"/>
      <c r="L7" s="15"/>
      <c r="M7" s="15"/>
      <c r="N7" s="3"/>
      <c r="O7" s="3"/>
      <c r="P7" s="3"/>
      <c r="Q7" s="3"/>
      <c r="R7" s="3"/>
      <c r="S7" s="3"/>
      <c r="T7" s="95"/>
      <c r="U7" s="95"/>
      <c r="V7" s="95"/>
      <c r="W7" s="95"/>
      <c r="X7" s="95"/>
      <c r="Y7" s="95"/>
    </row>
    <row r="8" spans="1:25" ht="14.4" x14ac:dyDescent="0.3">
      <c r="A8" s="94"/>
      <c r="B8" s="94"/>
      <c r="C8" s="95"/>
      <c r="D8" s="95"/>
      <c r="E8" s="95"/>
      <c r="F8" s="95"/>
      <c r="G8" s="95"/>
      <c r="H8" s="95"/>
      <c r="I8" s="95"/>
      <c r="J8" s="95"/>
      <c r="K8" s="95"/>
      <c r="L8" s="95"/>
      <c r="M8" s="95"/>
      <c r="N8" s="95"/>
      <c r="O8" s="95"/>
      <c r="P8" s="95"/>
      <c r="Q8" s="95"/>
      <c r="R8" s="95"/>
      <c r="S8" s="95"/>
      <c r="T8" s="95"/>
      <c r="U8" s="95"/>
      <c r="V8" s="95"/>
      <c r="W8" s="95"/>
      <c r="X8" s="95"/>
      <c r="Y8" s="95"/>
    </row>
    <row r="9" spans="1:25" ht="14.4" x14ac:dyDescent="0.3">
      <c r="A9" s="96" t="s">
        <v>92</v>
      </c>
      <c r="B9" s="96"/>
      <c r="C9" s="97"/>
      <c r="D9" s="97"/>
      <c r="E9" s="97"/>
      <c r="F9" s="97"/>
      <c r="G9" s="97"/>
      <c r="H9" s="97"/>
      <c r="I9" s="97"/>
      <c r="J9" s="97"/>
      <c r="K9" s="97"/>
      <c r="L9" s="97"/>
      <c r="M9" s="97"/>
      <c r="N9" s="97"/>
      <c r="O9" s="97"/>
      <c r="P9" s="97"/>
      <c r="Q9" s="97"/>
      <c r="R9" s="97"/>
      <c r="S9" s="97"/>
      <c r="T9" s="97"/>
      <c r="U9" s="97"/>
      <c r="V9" s="97"/>
      <c r="W9" s="97"/>
      <c r="X9" s="97"/>
      <c r="Y9" s="97"/>
    </row>
    <row r="10" spans="1:25" ht="14.4" x14ac:dyDescent="0.3">
      <c r="A10" s="98" t="s">
        <v>89</v>
      </c>
      <c r="B10" s="98"/>
      <c r="C10" s="99"/>
      <c r="D10" s="99"/>
      <c r="E10" s="99"/>
      <c r="F10" s="99"/>
      <c r="G10" s="99"/>
      <c r="H10" s="99"/>
      <c r="I10" s="99"/>
      <c r="J10" s="99"/>
      <c r="K10" s="99"/>
      <c r="L10" s="99"/>
      <c r="M10" s="99"/>
      <c r="N10" s="99"/>
      <c r="O10" s="99"/>
      <c r="P10" s="99"/>
      <c r="Q10" s="99"/>
      <c r="R10" s="99"/>
      <c r="S10" s="99"/>
      <c r="T10" s="99"/>
      <c r="U10" s="99"/>
      <c r="V10" s="99"/>
      <c r="W10" s="99"/>
      <c r="X10" s="99"/>
      <c r="Y10" s="99"/>
    </row>
    <row r="11" spans="1:25" ht="14.4" x14ac:dyDescent="0.3">
      <c r="A11" s="9"/>
      <c r="B11" s="63"/>
      <c r="C11" s="1"/>
      <c r="D11" s="1"/>
      <c r="E11" s="1"/>
      <c r="F11" s="1"/>
      <c r="G11" s="1"/>
      <c r="H11" s="1"/>
      <c r="I11" s="1"/>
      <c r="J11" s="1"/>
      <c r="K11" s="1"/>
      <c r="L11" s="15"/>
      <c r="M11" s="15"/>
      <c r="N11" s="1"/>
      <c r="O11" s="1"/>
      <c r="P11" s="1"/>
      <c r="Q11" s="1"/>
      <c r="R11" s="1"/>
      <c r="S11" s="100"/>
      <c r="T11" s="100"/>
      <c r="U11" s="100"/>
      <c r="V11" s="100"/>
      <c r="W11" s="100"/>
      <c r="X11" s="100"/>
      <c r="Y11" s="100"/>
    </row>
    <row r="12" spans="1:25" ht="14.4" x14ac:dyDescent="0.3">
      <c r="A12" s="94" t="s">
        <v>30</v>
      </c>
      <c r="B12" s="94"/>
      <c r="C12" s="95"/>
      <c r="D12" s="95"/>
      <c r="E12" s="95"/>
      <c r="F12" s="95"/>
      <c r="G12" s="95"/>
      <c r="H12" s="95"/>
      <c r="I12" s="95"/>
      <c r="J12" s="95"/>
      <c r="K12" s="95"/>
      <c r="L12" s="95"/>
      <c r="M12" s="95"/>
      <c r="N12" s="95"/>
      <c r="O12" s="95"/>
      <c r="P12" s="95"/>
      <c r="Q12" s="95"/>
      <c r="R12" s="95"/>
      <c r="S12" s="95"/>
      <c r="T12" s="95"/>
      <c r="U12" s="95"/>
      <c r="V12" s="95"/>
      <c r="W12" s="95"/>
      <c r="X12" s="95"/>
      <c r="Y12" s="95"/>
    </row>
    <row r="13" spans="1:25" x14ac:dyDescent="0.25">
      <c r="A13" s="87" t="s">
        <v>0</v>
      </c>
      <c r="B13" s="80" t="s">
        <v>186</v>
      </c>
      <c r="C13" s="87" t="s">
        <v>1</v>
      </c>
      <c r="D13" s="87"/>
      <c r="E13" s="87"/>
      <c r="F13" s="87"/>
      <c r="G13" s="87"/>
      <c r="H13" s="87"/>
      <c r="I13" s="87"/>
      <c r="J13" s="87"/>
      <c r="K13" s="87"/>
      <c r="L13" s="89" t="s">
        <v>5</v>
      </c>
      <c r="M13" s="90"/>
      <c r="N13" s="87" t="s">
        <v>7</v>
      </c>
      <c r="O13" s="101"/>
      <c r="P13" s="101"/>
      <c r="Q13" s="101"/>
      <c r="R13" s="101"/>
      <c r="S13" s="101"/>
      <c r="T13" s="101"/>
      <c r="U13" s="101"/>
      <c r="V13" s="101"/>
      <c r="W13" s="101"/>
      <c r="X13" s="101"/>
      <c r="Y13" s="101"/>
    </row>
    <row r="14" spans="1:25" ht="26.25" customHeight="1" x14ac:dyDescent="0.25">
      <c r="A14" s="88"/>
      <c r="B14" s="79"/>
      <c r="C14" s="87" t="s">
        <v>2</v>
      </c>
      <c r="D14" s="87"/>
      <c r="E14" s="101"/>
      <c r="F14" s="87" t="s">
        <v>3</v>
      </c>
      <c r="G14" s="101"/>
      <c r="H14" s="101"/>
      <c r="I14" s="87" t="s">
        <v>4</v>
      </c>
      <c r="J14" s="101"/>
      <c r="K14" s="101"/>
      <c r="L14" s="90"/>
      <c r="M14" s="90"/>
      <c r="N14" s="87" t="s">
        <v>123</v>
      </c>
      <c r="O14" s="101"/>
      <c r="P14" s="87" t="s">
        <v>124</v>
      </c>
      <c r="Q14" s="87" t="s">
        <v>125</v>
      </c>
      <c r="R14" s="101"/>
      <c r="S14" s="101"/>
      <c r="T14" s="87" t="s">
        <v>10</v>
      </c>
      <c r="U14" s="101"/>
      <c r="V14" s="101"/>
      <c r="W14" s="101"/>
      <c r="X14" s="101"/>
      <c r="Y14" s="101"/>
    </row>
    <row r="15" spans="1:25" ht="18" customHeight="1" x14ac:dyDescent="0.25">
      <c r="A15" s="88"/>
      <c r="B15" s="79"/>
      <c r="C15" s="87" t="s">
        <v>6</v>
      </c>
      <c r="D15" s="87" t="s">
        <v>14</v>
      </c>
      <c r="E15" s="87" t="s">
        <v>15</v>
      </c>
      <c r="F15" s="87" t="s">
        <v>6</v>
      </c>
      <c r="G15" s="87" t="s">
        <v>14</v>
      </c>
      <c r="H15" s="87" t="s">
        <v>15</v>
      </c>
      <c r="I15" s="87" t="s">
        <v>6</v>
      </c>
      <c r="J15" s="87" t="s">
        <v>14</v>
      </c>
      <c r="K15" s="87" t="s">
        <v>15</v>
      </c>
      <c r="L15" s="89" t="s">
        <v>16</v>
      </c>
      <c r="M15" s="89" t="s">
        <v>17</v>
      </c>
      <c r="N15" s="87" t="s">
        <v>8</v>
      </c>
      <c r="O15" s="87" t="s">
        <v>9</v>
      </c>
      <c r="P15" s="101"/>
      <c r="Q15" s="87" t="s">
        <v>11</v>
      </c>
      <c r="R15" s="87" t="s">
        <v>12</v>
      </c>
      <c r="S15" s="87" t="s">
        <v>13</v>
      </c>
      <c r="T15" s="87" t="s">
        <v>133</v>
      </c>
      <c r="U15" s="101"/>
      <c r="V15" s="101"/>
      <c r="W15" s="87" t="s">
        <v>126</v>
      </c>
      <c r="X15" s="101"/>
      <c r="Y15" s="101"/>
    </row>
    <row r="16" spans="1:25" ht="54" customHeight="1" x14ac:dyDescent="0.25">
      <c r="A16" s="88"/>
      <c r="B16" s="78"/>
      <c r="C16" s="88"/>
      <c r="D16" s="88"/>
      <c r="E16" s="88"/>
      <c r="F16" s="88"/>
      <c r="G16" s="88"/>
      <c r="H16" s="88"/>
      <c r="I16" s="88"/>
      <c r="J16" s="88"/>
      <c r="K16" s="88"/>
      <c r="L16" s="90"/>
      <c r="M16" s="90"/>
      <c r="N16" s="88"/>
      <c r="O16" s="88"/>
      <c r="P16" s="88"/>
      <c r="Q16" s="88"/>
      <c r="R16" s="88"/>
      <c r="S16" s="88"/>
      <c r="T16" s="4" t="s">
        <v>11</v>
      </c>
      <c r="U16" s="4" t="s">
        <v>12</v>
      </c>
      <c r="V16" s="4" t="s">
        <v>13</v>
      </c>
      <c r="W16" s="4" t="s">
        <v>11</v>
      </c>
      <c r="X16" s="4" t="s">
        <v>12</v>
      </c>
      <c r="Y16" s="4" t="s">
        <v>13</v>
      </c>
    </row>
    <row r="17" spans="1:25" s="6" customFormat="1" ht="12" customHeight="1" x14ac:dyDescent="0.25">
      <c r="A17" s="8">
        <v>1</v>
      </c>
      <c r="B17" s="56">
        <v>2</v>
      </c>
      <c r="C17" s="5">
        <v>3</v>
      </c>
      <c r="D17" s="5">
        <v>4</v>
      </c>
      <c r="E17" s="5">
        <v>5</v>
      </c>
      <c r="F17" s="5">
        <v>6</v>
      </c>
      <c r="G17" s="5">
        <v>7</v>
      </c>
      <c r="H17" s="5">
        <v>8</v>
      </c>
      <c r="I17" s="5">
        <v>8</v>
      </c>
      <c r="J17" s="5">
        <v>9</v>
      </c>
      <c r="K17" s="5">
        <v>10</v>
      </c>
      <c r="L17" s="14" t="s">
        <v>184</v>
      </c>
      <c r="M17" s="14" t="s">
        <v>73</v>
      </c>
      <c r="N17" s="5">
        <v>11</v>
      </c>
      <c r="O17" s="5">
        <v>12</v>
      </c>
      <c r="P17" s="5">
        <v>13</v>
      </c>
      <c r="Q17" s="5">
        <v>14</v>
      </c>
      <c r="R17" s="5">
        <v>15</v>
      </c>
      <c r="S17" s="5">
        <v>16</v>
      </c>
      <c r="T17" s="4">
        <v>17</v>
      </c>
      <c r="U17" s="4">
        <v>18</v>
      </c>
      <c r="V17" s="4">
        <v>19</v>
      </c>
      <c r="W17" s="4">
        <v>20</v>
      </c>
      <c r="X17" s="4">
        <v>21</v>
      </c>
      <c r="Y17" s="4">
        <v>22</v>
      </c>
    </row>
    <row r="18" spans="1:25" s="25" customFormat="1" ht="69" customHeight="1" x14ac:dyDescent="0.2">
      <c r="A18" s="21" t="s">
        <v>185</v>
      </c>
      <c r="B18" s="64">
        <v>10600</v>
      </c>
      <c r="C18" s="22"/>
      <c r="D18" s="22"/>
      <c r="E18" s="22"/>
      <c r="F18" s="22"/>
      <c r="G18" s="22"/>
      <c r="H18" s="22"/>
      <c r="I18" s="22"/>
      <c r="J18" s="22"/>
      <c r="K18" s="22"/>
      <c r="L18" s="23"/>
      <c r="M18" s="23"/>
      <c r="N18" s="24">
        <f>SUM(N20)</f>
        <v>1192859.6999999995</v>
      </c>
      <c r="O18" s="24">
        <f t="shared" ref="O18:W18" si="0">SUM(O20)</f>
        <v>932192.9</v>
      </c>
      <c r="P18" s="24">
        <f t="shared" si="0"/>
        <v>546191.20000000019</v>
      </c>
      <c r="Q18" s="24">
        <f t="shared" si="0"/>
        <v>554610.50000000023</v>
      </c>
      <c r="R18" s="24">
        <f t="shared" ref="R18" si="1">SUM(R20)</f>
        <v>554610.50000000023</v>
      </c>
      <c r="S18" s="24"/>
      <c r="T18" s="24">
        <f t="shared" si="0"/>
        <v>498356.70000000019</v>
      </c>
      <c r="U18" s="24">
        <f t="shared" ref="U18" si="2">SUM(U20)</f>
        <v>498356.70000000019</v>
      </c>
      <c r="V18" s="24"/>
      <c r="W18" s="24">
        <f t="shared" si="0"/>
        <v>515495.20000000019</v>
      </c>
      <c r="X18" s="24">
        <f t="shared" ref="X18" si="3">SUM(X20)</f>
        <v>515495.20000000019</v>
      </c>
      <c r="Y18" s="24"/>
    </row>
    <row r="19" spans="1:25" x14ac:dyDescent="0.25">
      <c r="A19" s="11" t="s">
        <v>18</v>
      </c>
      <c r="B19" s="65"/>
      <c r="C19" s="12"/>
      <c r="D19" s="12"/>
      <c r="E19" s="12"/>
      <c r="F19" s="12"/>
      <c r="G19" s="12"/>
      <c r="H19" s="12"/>
      <c r="I19" s="12"/>
      <c r="J19" s="12"/>
      <c r="K19" s="12"/>
      <c r="L19" s="16"/>
      <c r="M19" s="16"/>
      <c r="N19" s="10"/>
      <c r="O19" s="10"/>
      <c r="P19" s="10"/>
      <c r="Q19" s="10"/>
      <c r="R19" s="10"/>
      <c r="S19" s="10"/>
      <c r="T19" s="10"/>
      <c r="U19" s="10"/>
      <c r="V19" s="10"/>
      <c r="W19" s="10"/>
      <c r="X19" s="10"/>
      <c r="Y19" s="10"/>
    </row>
    <row r="20" spans="1:25" s="25" customFormat="1" ht="99.6" customHeight="1" x14ac:dyDescent="0.2">
      <c r="A20" s="21" t="s">
        <v>31</v>
      </c>
      <c r="B20" s="64">
        <v>10601</v>
      </c>
      <c r="C20" s="22"/>
      <c r="D20" s="22"/>
      <c r="E20" s="22"/>
      <c r="F20" s="22"/>
      <c r="G20" s="22"/>
      <c r="H20" s="22"/>
      <c r="I20" s="22"/>
      <c r="J20" s="22"/>
      <c r="K20" s="22"/>
      <c r="L20" s="23"/>
      <c r="M20" s="23"/>
      <c r="N20" s="24">
        <f>SUM(N21:N74)</f>
        <v>1192859.6999999995</v>
      </c>
      <c r="O20" s="24">
        <f t="shared" ref="O20:Y20" si="4">SUM(O21:O74)</f>
        <v>932192.9</v>
      </c>
      <c r="P20" s="24">
        <f t="shared" si="4"/>
        <v>546191.20000000019</v>
      </c>
      <c r="Q20" s="24">
        <f t="shared" si="4"/>
        <v>554610.50000000023</v>
      </c>
      <c r="R20" s="24">
        <f t="shared" si="4"/>
        <v>554610.50000000023</v>
      </c>
      <c r="S20" s="24">
        <f t="shared" si="4"/>
        <v>0</v>
      </c>
      <c r="T20" s="24">
        <f t="shared" si="4"/>
        <v>498356.70000000019</v>
      </c>
      <c r="U20" s="24">
        <f t="shared" si="4"/>
        <v>498356.70000000019</v>
      </c>
      <c r="V20" s="24">
        <f t="shared" si="4"/>
        <v>0</v>
      </c>
      <c r="W20" s="24">
        <f t="shared" si="4"/>
        <v>515495.20000000019</v>
      </c>
      <c r="X20" s="24">
        <f t="shared" si="4"/>
        <v>515495.20000000019</v>
      </c>
      <c r="Y20" s="24">
        <f t="shared" si="4"/>
        <v>0</v>
      </c>
    </row>
    <row r="21" spans="1:25" ht="72" customHeight="1" x14ac:dyDescent="0.25">
      <c r="A21" s="50" t="s">
        <v>135</v>
      </c>
      <c r="B21" s="66">
        <v>10602</v>
      </c>
      <c r="C21" s="50" t="s">
        <v>34</v>
      </c>
      <c r="D21" s="50" t="s">
        <v>97</v>
      </c>
      <c r="E21" s="50" t="s">
        <v>33</v>
      </c>
      <c r="F21" s="50" t="s">
        <v>35</v>
      </c>
      <c r="G21" s="50" t="s">
        <v>36</v>
      </c>
      <c r="H21" s="37" t="s">
        <v>37</v>
      </c>
      <c r="I21" s="37"/>
      <c r="J21" s="37"/>
      <c r="K21" s="37"/>
      <c r="L21" s="16" t="s">
        <v>69</v>
      </c>
      <c r="M21" s="16" t="s">
        <v>70</v>
      </c>
      <c r="N21" s="18">
        <v>15301.1</v>
      </c>
      <c r="O21" s="18">
        <v>15251.1</v>
      </c>
      <c r="P21" s="18">
        <v>16240.1</v>
      </c>
      <c r="Q21" s="18">
        <f>SUM(R21:S21)</f>
        <v>17575</v>
      </c>
      <c r="R21" s="18">
        <v>17575</v>
      </c>
      <c r="S21" s="18"/>
      <c r="T21" s="18">
        <f>SUM(U21:V21)</f>
        <v>17575</v>
      </c>
      <c r="U21" s="18">
        <v>17575</v>
      </c>
      <c r="V21" s="18"/>
      <c r="W21" s="18">
        <f>SUM(X21:Y21)</f>
        <v>17575</v>
      </c>
      <c r="X21" s="18">
        <v>17575</v>
      </c>
      <c r="Y21" s="18"/>
    </row>
    <row r="22" spans="1:25" ht="13.2" customHeight="1" x14ac:dyDescent="0.25">
      <c r="A22" s="83" t="s">
        <v>136</v>
      </c>
      <c r="B22" s="81">
        <v>10604</v>
      </c>
      <c r="C22" s="83" t="s">
        <v>32</v>
      </c>
      <c r="D22" s="83" t="s">
        <v>98</v>
      </c>
      <c r="E22" s="83" t="s">
        <v>33</v>
      </c>
      <c r="F22" s="83" t="s">
        <v>38</v>
      </c>
      <c r="G22" s="83" t="s">
        <v>39</v>
      </c>
      <c r="H22" s="74" t="s">
        <v>40</v>
      </c>
      <c r="I22" s="74"/>
      <c r="J22" s="74"/>
      <c r="K22" s="74"/>
      <c r="L22" s="16" t="s">
        <v>69</v>
      </c>
      <c r="M22" s="16" t="s">
        <v>71</v>
      </c>
      <c r="N22" s="18">
        <v>1143.8</v>
      </c>
      <c r="O22" s="18">
        <v>1021.5</v>
      </c>
      <c r="P22" s="18">
        <v>923.4</v>
      </c>
      <c r="Q22" s="18">
        <f t="shared" ref="Q22:Q74" si="5">SUM(R22:S22)</f>
        <v>969.5</v>
      </c>
      <c r="R22" s="18">
        <v>969.5</v>
      </c>
      <c r="S22" s="18"/>
      <c r="T22" s="18">
        <f t="shared" ref="T22:T74" si="6">SUM(U22:V22)</f>
        <v>969.5</v>
      </c>
      <c r="U22" s="18">
        <v>969.5</v>
      </c>
      <c r="V22" s="18"/>
      <c r="W22" s="18">
        <f t="shared" ref="W22:W74" si="7">SUM(X22:Y22)</f>
        <v>969.5</v>
      </c>
      <c r="X22" s="18">
        <v>969.5</v>
      </c>
      <c r="Y22" s="18"/>
    </row>
    <row r="23" spans="1:25" ht="13.2" customHeight="1" x14ac:dyDescent="0.25">
      <c r="A23" s="91"/>
      <c r="B23" s="79"/>
      <c r="C23" s="91"/>
      <c r="D23" s="91"/>
      <c r="E23" s="91"/>
      <c r="F23" s="91"/>
      <c r="G23" s="91"/>
      <c r="H23" s="75"/>
      <c r="I23" s="75"/>
      <c r="J23" s="75"/>
      <c r="K23" s="75"/>
      <c r="L23" s="16" t="s">
        <v>72</v>
      </c>
      <c r="M23" s="16" t="s">
        <v>73</v>
      </c>
      <c r="N23" s="18">
        <v>14.2</v>
      </c>
      <c r="O23" s="18">
        <v>14.2</v>
      </c>
      <c r="P23" s="18">
        <v>16.2</v>
      </c>
      <c r="Q23" s="18">
        <f t="shared" si="5"/>
        <v>17.100000000000001</v>
      </c>
      <c r="R23" s="18">
        <v>17.100000000000001</v>
      </c>
      <c r="S23" s="18"/>
      <c r="T23" s="18">
        <f t="shared" si="6"/>
        <v>17.100000000000001</v>
      </c>
      <c r="U23" s="18">
        <v>17.100000000000001</v>
      </c>
      <c r="V23" s="18"/>
      <c r="W23" s="18">
        <f t="shared" si="7"/>
        <v>17.100000000000001</v>
      </c>
      <c r="X23" s="18">
        <v>17.100000000000001</v>
      </c>
      <c r="Y23" s="18"/>
    </row>
    <row r="24" spans="1:25" ht="13.2" customHeight="1" x14ac:dyDescent="0.25">
      <c r="A24" s="91"/>
      <c r="B24" s="79"/>
      <c r="C24" s="91"/>
      <c r="D24" s="91"/>
      <c r="E24" s="91"/>
      <c r="F24" s="91"/>
      <c r="G24" s="91"/>
      <c r="H24" s="75"/>
      <c r="I24" s="75"/>
      <c r="J24" s="75"/>
      <c r="K24" s="75"/>
      <c r="L24" s="16" t="s">
        <v>72</v>
      </c>
      <c r="M24" s="16" t="s">
        <v>74</v>
      </c>
      <c r="N24" s="18">
        <v>684.3</v>
      </c>
      <c r="O24" s="18">
        <v>679.6</v>
      </c>
      <c r="P24" s="18">
        <v>1975</v>
      </c>
      <c r="Q24" s="18">
        <f t="shared" si="5"/>
        <v>561.9</v>
      </c>
      <c r="R24" s="18">
        <v>561.9</v>
      </c>
      <c r="S24" s="18"/>
      <c r="T24" s="18">
        <f t="shared" si="6"/>
        <v>561.9</v>
      </c>
      <c r="U24" s="18">
        <v>561.9</v>
      </c>
      <c r="V24" s="18"/>
      <c r="W24" s="18">
        <f t="shared" si="7"/>
        <v>561.9</v>
      </c>
      <c r="X24" s="18">
        <v>561.9</v>
      </c>
      <c r="Y24" s="18"/>
    </row>
    <row r="25" spans="1:25" ht="13.2" customHeight="1" x14ac:dyDescent="0.25">
      <c r="A25" s="91"/>
      <c r="B25" s="79"/>
      <c r="C25" s="91"/>
      <c r="D25" s="91"/>
      <c r="E25" s="91"/>
      <c r="F25" s="91"/>
      <c r="G25" s="91"/>
      <c r="H25" s="75"/>
      <c r="I25" s="75"/>
      <c r="J25" s="75"/>
      <c r="K25" s="75"/>
      <c r="L25" s="16" t="s">
        <v>75</v>
      </c>
      <c r="M25" s="16" t="s">
        <v>69</v>
      </c>
      <c r="N25" s="18">
        <v>5062.8999999999996</v>
      </c>
      <c r="O25" s="18">
        <v>5035.5</v>
      </c>
      <c r="P25" s="18">
        <v>3012.9</v>
      </c>
      <c r="Q25" s="18">
        <f t="shared" si="5"/>
        <v>3382.3</v>
      </c>
      <c r="R25" s="18">
        <v>3382.3</v>
      </c>
      <c r="S25" s="18"/>
      <c r="T25" s="18">
        <f t="shared" si="6"/>
        <v>3102.7</v>
      </c>
      <c r="U25" s="18">
        <v>3102.7</v>
      </c>
      <c r="V25" s="18"/>
      <c r="W25" s="18">
        <f t="shared" si="7"/>
        <v>3161.2</v>
      </c>
      <c r="X25" s="18">
        <v>3161.2</v>
      </c>
      <c r="Y25" s="18"/>
    </row>
    <row r="26" spans="1:25" ht="13.2" customHeight="1" x14ac:dyDescent="0.25">
      <c r="A26" s="84"/>
      <c r="B26" s="78"/>
      <c r="C26" s="84"/>
      <c r="D26" s="84"/>
      <c r="E26" s="84"/>
      <c r="F26" s="84"/>
      <c r="G26" s="84"/>
      <c r="H26" s="82"/>
      <c r="I26" s="82"/>
      <c r="J26" s="82"/>
      <c r="K26" s="82"/>
      <c r="L26" s="16" t="s">
        <v>75</v>
      </c>
      <c r="M26" s="16" t="s">
        <v>76</v>
      </c>
      <c r="N26" s="18">
        <v>24532.400000000001</v>
      </c>
      <c r="O26" s="18">
        <v>24461.5</v>
      </c>
      <c r="P26" s="18">
        <v>2054.5</v>
      </c>
      <c r="Q26" s="18">
        <f t="shared" si="5"/>
        <v>2267</v>
      </c>
      <c r="R26" s="18">
        <v>2267</v>
      </c>
      <c r="S26" s="18"/>
      <c r="T26" s="18">
        <f t="shared" si="6"/>
        <v>2267</v>
      </c>
      <c r="U26" s="18">
        <v>2267</v>
      </c>
      <c r="V26" s="18"/>
      <c r="W26" s="18">
        <f t="shared" si="7"/>
        <v>2267</v>
      </c>
      <c r="X26" s="18">
        <v>2267</v>
      </c>
      <c r="Y26" s="18"/>
    </row>
    <row r="27" spans="1:25" ht="18" customHeight="1" x14ac:dyDescent="0.25">
      <c r="A27" s="83" t="s">
        <v>137</v>
      </c>
      <c r="B27" s="81">
        <v>10605</v>
      </c>
      <c r="C27" s="83" t="s">
        <v>32</v>
      </c>
      <c r="D27" s="83" t="s">
        <v>99</v>
      </c>
      <c r="E27" s="83" t="s">
        <v>33</v>
      </c>
      <c r="F27" s="83" t="s">
        <v>56</v>
      </c>
      <c r="G27" s="83" t="s">
        <v>41</v>
      </c>
      <c r="H27" s="74" t="s">
        <v>42</v>
      </c>
      <c r="I27" s="74"/>
      <c r="J27" s="74"/>
      <c r="K27" s="74"/>
      <c r="L27" s="16" t="s">
        <v>72</v>
      </c>
      <c r="M27" s="16" t="s">
        <v>76</v>
      </c>
      <c r="N27" s="18">
        <v>330</v>
      </c>
      <c r="O27" s="18">
        <v>330</v>
      </c>
      <c r="P27" s="18"/>
      <c r="Q27" s="18">
        <f t="shared" si="5"/>
        <v>0</v>
      </c>
      <c r="R27" s="18"/>
      <c r="S27" s="18"/>
      <c r="T27" s="18">
        <f t="shared" si="6"/>
        <v>0</v>
      </c>
      <c r="U27" s="18"/>
      <c r="V27" s="18"/>
      <c r="W27" s="18">
        <f t="shared" si="7"/>
        <v>0</v>
      </c>
      <c r="X27" s="18"/>
      <c r="Y27" s="18"/>
    </row>
    <row r="28" spans="1:25" ht="23.25" customHeight="1" x14ac:dyDescent="0.25">
      <c r="A28" s="91"/>
      <c r="B28" s="79"/>
      <c r="C28" s="91"/>
      <c r="D28" s="91"/>
      <c r="E28" s="91"/>
      <c r="F28" s="91"/>
      <c r="G28" s="91"/>
      <c r="H28" s="75"/>
      <c r="I28" s="82"/>
      <c r="J28" s="82"/>
      <c r="K28" s="82"/>
      <c r="L28" s="16" t="s">
        <v>75</v>
      </c>
      <c r="M28" s="16" t="s">
        <v>76</v>
      </c>
      <c r="N28" s="18">
        <v>1046.5</v>
      </c>
      <c r="O28" s="18">
        <v>1046.5</v>
      </c>
      <c r="P28" s="18"/>
      <c r="Q28" s="18">
        <f t="shared" si="5"/>
        <v>0</v>
      </c>
      <c r="R28" s="18"/>
      <c r="S28" s="18"/>
      <c r="T28" s="18">
        <f t="shared" si="6"/>
        <v>0</v>
      </c>
      <c r="U28" s="18"/>
      <c r="V28" s="18"/>
      <c r="W28" s="18">
        <f t="shared" si="7"/>
        <v>0</v>
      </c>
      <c r="X28" s="18"/>
      <c r="Y28" s="18"/>
    </row>
    <row r="29" spans="1:25" ht="32.4" customHeight="1" x14ac:dyDescent="0.25">
      <c r="A29" s="84"/>
      <c r="B29" s="78"/>
      <c r="C29" s="84"/>
      <c r="D29" s="84"/>
      <c r="E29" s="84"/>
      <c r="F29" s="84"/>
      <c r="G29" s="84"/>
      <c r="H29" s="82"/>
      <c r="I29" s="30"/>
      <c r="J29" s="30"/>
      <c r="K29" s="30"/>
      <c r="L29" s="16" t="s">
        <v>75</v>
      </c>
      <c r="M29" s="16" t="s">
        <v>75</v>
      </c>
      <c r="N29" s="18">
        <v>529854.19999999995</v>
      </c>
      <c r="O29" s="18">
        <v>286849.90000000002</v>
      </c>
      <c r="P29" s="18"/>
      <c r="Q29" s="18">
        <f t="shared" si="5"/>
        <v>6702.5</v>
      </c>
      <c r="R29" s="18">
        <v>6702.5</v>
      </c>
      <c r="S29" s="18"/>
      <c r="T29" s="18">
        <f t="shared" si="6"/>
        <v>2762.9</v>
      </c>
      <c r="U29" s="18">
        <v>2762.9</v>
      </c>
      <c r="V29" s="18"/>
      <c r="W29" s="18">
        <f t="shared" si="7"/>
        <v>2762.9</v>
      </c>
      <c r="X29" s="18">
        <v>2762.9</v>
      </c>
      <c r="Y29" s="18"/>
    </row>
    <row r="30" spans="1:25" ht="190.8" customHeight="1" x14ac:dyDescent="0.25">
      <c r="A30" s="49" t="s">
        <v>138</v>
      </c>
      <c r="B30" s="67">
        <v>10607</v>
      </c>
      <c r="C30" s="49" t="s">
        <v>32</v>
      </c>
      <c r="D30" s="49" t="s">
        <v>100</v>
      </c>
      <c r="E30" s="49" t="s">
        <v>33</v>
      </c>
      <c r="F30" s="49" t="s">
        <v>43</v>
      </c>
      <c r="G30" s="49" t="s">
        <v>44</v>
      </c>
      <c r="H30" s="11" t="s">
        <v>45</v>
      </c>
      <c r="I30" s="12"/>
      <c r="J30" s="12"/>
      <c r="K30" s="12"/>
      <c r="L30" s="16" t="s">
        <v>72</v>
      </c>
      <c r="M30" s="16" t="s">
        <v>77</v>
      </c>
      <c r="N30" s="18">
        <v>93032.8</v>
      </c>
      <c r="O30" s="18">
        <v>90568.5</v>
      </c>
      <c r="P30" s="18">
        <v>63674</v>
      </c>
      <c r="Q30" s="18">
        <f t="shared" si="5"/>
        <v>8322.1</v>
      </c>
      <c r="R30" s="18">
        <v>8322.1</v>
      </c>
      <c r="S30" s="18"/>
      <c r="T30" s="18">
        <f t="shared" si="6"/>
        <v>18536.5</v>
      </c>
      <c r="U30" s="18">
        <v>18536.5</v>
      </c>
      <c r="V30" s="18"/>
      <c r="W30" s="18">
        <f t="shared" si="7"/>
        <v>33371.800000000003</v>
      </c>
      <c r="X30" s="18">
        <v>33371.800000000003</v>
      </c>
      <c r="Y30" s="18"/>
    </row>
    <row r="31" spans="1:25" ht="129" customHeight="1" x14ac:dyDescent="0.25">
      <c r="A31" s="49" t="s">
        <v>139</v>
      </c>
      <c r="B31" s="67">
        <v>10608</v>
      </c>
      <c r="C31" s="49" t="s">
        <v>32</v>
      </c>
      <c r="D31" s="49" t="s">
        <v>101</v>
      </c>
      <c r="E31" s="49" t="s">
        <v>33</v>
      </c>
      <c r="F31" s="49"/>
      <c r="G31" s="49"/>
      <c r="H31" s="11"/>
      <c r="I31" s="11"/>
      <c r="J31" s="11"/>
      <c r="K31" s="11"/>
      <c r="L31" s="16" t="s">
        <v>75</v>
      </c>
      <c r="M31" s="16" t="s">
        <v>69</v>
      </c>
      <c r="N31" s="18">
        <v>1690.6</v>
      </c>
      <c r="O31" s="18">
        <v>1690.6</v>
      </c>
      <c r="P31" s="18">
        <v>13214.8</v>
      </c>
      <c r="Q31" s="18">
        <f t="shared" si="5"/>
        <v>10853</v>
      </c>
      <c r="R31" s="18">
        <v>10853</v>
      </c>
      <c r="S31" s="18"/>
      <c r="T31" s="18">
        <f t="shared" si="6"/>
        <v>0</v>
      </c>
      <c r="U31" s="18">
        <v>0</v>
      </c>
      <c r="V31" s="18"/>
      <c r="W31" s="18">
        <f t="shared" si="7"/>
        <v>0</v>
      </c>
      <c r="X31" s="18">
        <v>0</v>
      </c>
      <c r="Y31" s="18"/>
    </row>
    <row r="32" spans="1:25" ht="25.8" customHeight="1" x14ac:dyDescent="0.25">
      <c r="A32" s="83" t="s">
        <v>140</v>
      </c>
      <c r="B32" s="81">
        <v>10611</v>
      </c>
      <c r="C32" s="83" t="s">
        <v>32</v>
      </c>
      <c r="D32" s="83" t="s">
        <v>94</v>
      </c>
      <c r="E32" s="83" t="s">
        <v>33</v>
      </c>
      <c r="F32" s="83"/>
      <c r="G32" s="83"/>
      <c r="H32" s="74"/>
      <c r="I32" s="39"/>
      <c r="J32" s="39"/>
      <c r="K32" s="39"/>
      <c r="L32" s="16" t="s">
        <v>69</v>
      </c>
      <c r="M32" s="16" t="s">
        <v>71</v>
      </c>
      <c r="N32" s="18">
        <v>299.60000000000002</v>
      </c>
      <c r="O32" s="18">
        <v>289.60000000000002</v>
      </c>
      <c r="P32" s="18"/>
      <c r="Q32" s="18">
        <f t="shared" si="5"/>
        <v>0</v>
      </c>
      <c r="R32" s="18"/>
      <c r="S32" s="18"/>
      <c r="T32" s="18">
        <f t="shared" si="6"/>
        <v>0</v>
      </c>
      <c r="U32" s="18"/>
      <c r="V32" s="18"/>
      <c r="W32" s="18">
        <f t="shared" si="7"/>
        <v>0</v>
      </c>
      <c r="X32" s="18"/>
      <c r="Y32" s="18"/>
    </row>
    <row r="33" spans="1:25" ht="40.200000000000003" customHeight="1" x14ac:dyDescent="0.25">
      <c r="A33" s="84"/>
      <c r="B33" s="78"/>
      <c r="C33" s="84"/>
      <c r="D33" s="84"/>
      <c r="E33" s="84"/>
      <c r="F33" s="92"/>
      <c r="G33" s="92"/>
      <c r="H33" s="93"/>
      <c r="I33" s="12"/>
      <c r="J33" s="12"/>
      <c r="K33" s="12"/>
      <c r="L33" s="16" t="s">
        <v>72</v>
      </c>
      <c r="M33" s="16" t="s">
        <v>78</v>
      </c>
      <c r="N33" s="18">
        <v>15469.5</v>
      </c>
      <c r="O33" s="18">
        <v>15469.4</v>
      </c>
      <c r="P33" s="18">
        <v>8651.2999999999993</v>
      </c>
      <c r="Q33" s="18">
        <f t="shared" si="5"/>
        <v>9381.7000000000007</v>
      </c>
      <c r="R33" s="18">
        <v>9381.7000000000007</v>
      </c>
      <c r="S33" s="18"/>
      <c r="T33" s="18">
        <f t="shared" si="6"/>
        <v>9381.7000000000007</v>
      </c>
      <c r="U33" s="18">
        <v>9381.7000000000007</v>
      </c>
      <c r="V33" s="18"/>
      <c r="W33" s="18">
        <f t="shared" si="7"/>
        <v>9381.7000000000007</v>
      </c>
      <c r="X33" s="18">
        <v>9381.7000000000007</v>
      </c>
      <c r="Y33" s="18"/>
    </row>
    <row r="34" spans="1:25" ht="60" customHeight="1" x14ac:dyDescent="0.3">
      <c r="A34" s="50" t="s">
        <v>141</v>
      </c>
      <c r="B34" s="66">
        <v>10615</v>
      </c>
      <c r="C34" s="50" t="s">
        <v>32</v>
      </c>
      <c r="D34" s="50" t="s">
        <v>95</v>
      </c>
      <c r="E34" s="50" t="s">
        <v>33</v>
      </c>
      <c r="F34" s="52"/>
      <c r="G34" s="52"/>
      <c r="H34" s="45"/>
      <c r="I34" s="12"/>
      <c r="J34" s="12"/>
      <c r="K34" s="12"/>
      <c r="L34" s="16" t="s">
        <v>79</v>
      </c>
      <c r="M34" s="16" t="s">
        <v>80</v>
      </c>
      <c r="N34" s="18">
        <v>55.9</v>
      </c>
      <c r="O34" s="18">
        <v>55.9</v>
      </c>
      <c r="P34" s="18">
        <v>64</v>
      </c>
      <c r="Q34" s="18">
        <f t="shared" ref="Q34" si="8">SUM(R34:S34)</f>
        <v>67.2</v>
      </c>
      <c r="R34" s="18">
        <v>67.2</v>
      </c>
      <c r="S34" s="18"/>
      <c r="T34" s="18">
        <f t="shared" ref="T34" si="9">SUM(U34:V34)</f>
        <v>67.2</v>
      </c>
      <c r="U34" s="18">
        <v>67.2</v>
      </c>
      <c r="V34" s="18"/>
      <c r="W34" s="18">
        <f t="shared" ref="W34" si="10">SUM(X34:Y34)</f>
        <v>67.2</v>
      </c>
      <c r="X34" s="18">
        <v>67.2</v>
      </c>
      <c r="Y34" s="18"/>
    </row>
    <row r="35" spans="1:25" ht="27.6" customHeight="1" x14ac:dyDescent="0.25">
      <c r="A35" s="83" t="s">
        <v>142</v>
      </c>
      <c r="B35" s="81">
        <v>10617</v>
      </c>
      <c r="C35" s="83" t="s">
        <v>32</v>
      </c>
      <c r="D35" s="83" t="s">
        <v>143</v>
      </c>
      <c r="E35" s="83" t="s">
        <v>33</v>
      </c>
      <c r="F35" s="83"/>
      <c r="G35" s="83"/>
      <c r="H35" s="83"/>
      <c r="I35" s="12"/>
      <c r="J35" s="12"/>
      <c r="K35" s="12"/>
      <c r="L35" s="16" t="s">
        <v>69</v>
      </c>
      <c r="M35" s="16" t="s">
        <v>71</v>
      </c>
      <c r="N35" s="18">
        <v>54.4</v>
      </c>
      <c r="O35" s="18">
        <v>54.4</v>
      </c>
      <c r="P35" s="18"/>
      <c r="Q35" s="18"/>
      <c r="R35" s="18"/>
      <c r="S35" s="18"/>
      <c r="T35" s="18"/>
      <c r="U35" s="18"/>
      <c r="V35" s="18"/>
      <c r="W35" s="18"/>
      <c r="X35" s="18"/>
      <c r="Y35" s="18"/>
    </row>
    <row r="36" spans="1:25" ht="29.4" customHeight="1" x14ac:dyDescent="0.25">
      <c r="A36" s="82"/>
      <c r="B36" s="78"/>
      <c r="C36" s="82"/>
      <c r="D36" s="82"/>
      <c r="E36" s="82"/>
      <c r="F36" s="82"/>
      <c r="G36" s="82"/>
      <c r="H36" s="82"/>
      <c r="I36" s="12"/>
      <c r="J36" s="12"/>
      <c r="K36" s="12"/>
      <c r="L36" s="16" t="s">
        <v>79</v>
      </c>
      <c r="M36" s="16" t="s">
        <v>73</v>
      </c>
      <c r="N36" s="18">
        <v>100</v>
      </c>
      <c r="O36" s="18">
        <v>100</v>
      </c>
      <c r="P36" s="18"/>
      <c r="Q36" s="18"/>
      <c r="R36" s="18"/>
      <c r="S36" s="18"/>
      <c r="T36" s="18"/>
      <c r="U36" s="18"/>
      <c r="V36" s="18"/>
      <c r="W36" s="18"/>
      <c r="X36" s="18"/>
      <c r="Y36" s="18"/>
    </row>
    <row r="37" spans="1:25" ht="55.2" customHeight="1" x14ac:dyDescent="0.25">
      <c r="A37" s="49" t="s">
        <v>144</v>
      </c>
      <c r="B37" s="67">
        <v>10620</v>
      </c>
      <c r="C37" s="49" t="s">
        <v>32</v>
      </c>
      <c r="D37" s="49" t="s">
        <v>96</v>
      </c>
      <c r="E37" s="49" t="s">
        <v>33</v>
      </c>
      <c r="F37" s="53"/>
      <c r="G37" s="53"/>
      <c r="H37" s="12"/>
      <c r="I37" s="12"/>
      <c r="J37" s="12"/>
      <c r="K37" s="12"/>
      <c r="L37" s="16" t="s">
        <v>79</v>
      </c>
      <c r="M37" s="16" t="s">
        <v>73</v>
      </c>
      <c r="N37" s="18">
        <v>23307.9</v>
      </c>
      <c r="O37" s="18">
        <v>23148.799999999999</v>
      </c>
      <c r="P37" s="18">
        <v>19587.900000000001</v>
      </c>
      <c r="Q37" s="18">
        <f t="shared" si="5"/>
        <v>20676.099999999999</v>
      </c>
      <c r="R37" s="18">
        <v>20676.099999999999</v>
      </c>
      <c r="S37" s="18"/>
      <c r="T37" s="18">
        <f t="shared" si="6"/>
        <v>20651.099999999999</v>
      </c>
      <c r="U37" s="18">
        <v>20651.099999999999</v>
      </c>
      <c r="V37" s="18"/>
      <c r="W37" s="18">
        <f t="shared" si="7"/>
        <v>20651.099999999999</v>
      </c>
      <c r="X37" s="18">
        <v>20651.099999999999</v>
      </c>
      <c r="Y37" s="18"/>
    </row>
    <row r="38" spans="1:25" ht="94.2" customHeight="1" x14ac:dyDescent="0.25">
      <c r="A38" s="83" t="s">
        <v>145</v>
      </c>
      <c r="B38" s="81">
        <v>10622</v>
      </c>
      <c r="C38" s="83" t="s">
        <v>32</v>
      </c>
      <c r="D38" s="83" t="s">
        <v>102</v>
      </c>
      <c r="E38" s="83" t="s">
        <v>33</v>
      </c>
      <c r="F38" s="83"/>
      <c r="G38" s="83"/>
      <c r="H38" s="74"/>
      <c r="I38" s="12"/>
      <c r="J38" s="12"/>
      <c r="K38" s="12"/>
      <c r="L38" s="16" t="s">
        <v>81</v>
      </c>
      <c r="M38" s="16" t="s">
        <v>69</v>
      </c>
      <c r="N38" s="18">
        <v>60160.6</v>
      </c>
      <c r="O38" s="18">
        <v>60157</v>
      </c>
      <c r="P38" s="18">
        <v>61460.800000000003</v>
      </c>
      <c r="Q38" s="18">
        <f t="shared" si="5"/>
        <v>68572</v>
      </c>
      <c r="R38" s="18">
        <v>68572</v>
      </c>
      <c r="S38" s="18"/>
      <c r="T38" s="18">
        <f t="shared" si="6"/>
        <v>73253</v>
      </c>
      <c r="U38" s="18">
        <v>73253</v>
      </c>
      <c r="V38" s="18"/>
      <c r="W38" s="18">
        <f t="shared" si="7"/>
        <v>73261.3</v>
      </c>
      <c r="X38" s="18">
        <v>73261.3</v>
      </c>
      <c r="Y38" s="18"/>
    </row>
    <row r="39" spans="1:25" ht="60.6" customHeight="1" x14ac:dyDescent="0.25">
      <c r="A39" s="84"/>
      <c r="B39" s="78"/>
      <c r="C39" s="84"/>
      <c r="D39" s="84"/>
      <c r="E39" s="84"/>
      <c r="F39" s="84"/>
      <c r="G39" s="84"/>
      <c r="H39" s="82"/>
      <c r="I39" s="32"/>
      <c r="J39" s="32"/>
      <c r="K39" s="32"/>
      <c r="L39" s="16" t="s">
        <v>81</v>
      </c>
      <c r="M39" s="16" t="s">
        <v>77</v>
      </c>
      <c r="N39" s="18">
        <v>6128.2</v>
      </c>
      <c r="O39" s="18">
        <v>6128.2</v>
      </c>
      <c r="P39" s="18"/>
      <c r="Q39" s="18"/>
      <c r="R39" s="18"/>
      <c r="S39" s="18"/>
      <c r="T39" s="18"/>
      <c r="U39" s="18"/>
      <c r="V39" s="18"/>
      <c r="W39" s="18"/>
      <c r="X39" s="18"/>
      <c r="Y39" s="18"/>
    </row>
    <row r="40" spans="1:25" ht="78" customHeight="1" x14ac:dyDescent="0.25">
      <c r="A40" s="83" t="s">
        <v>146</v>
      </c>
      <c r="B40" s="81">
        <v>10624</v>
      </c>
      <c r="C40" s="83" t="s">
        <v>32</v>
      </c>
      <c r="D40" s="83" t="s">
        <v>102</v>
      </c>
      <c r="E40" s="83" t="s">
        <v>33</v>
      </c>
      <c r="F40" s="107"/>
      <c r="G40" s="107"/>
      <c r="H40" s="108"/>
      <c r="I40" s="108"/>
      <c r="J40" s="108"/>
      <c r="K40" s="108"/>
      <c r="L40" s="16" t="s">
        <v>81</v>
      </c>
      <c r="M40" s="16" t="s">
        <v>69</v>
      </c>
      <c r="N40" s="18">
        <v>1237.3</v>
      </c>
      <c r="O40" s="18">
        <v>1237.3</v>
      </c>
      <c r="P40" s="18">
        <v>1323</v>
      </c>
      <c r="Q40" s="18">
        <f t="shared" si="5"/>
        <v>1331.6</v>
      </c>
      <c r="R40" s="18">
        <v>1331.6</v>
      </c>
      <c r="S40" s="18"/>
      <c r="T40" s="18">
        <f t="shared" si="6"/>
        <v>1331.6</v>
      </c>
      <c r="U40" s="18">
        <v>1331.6</v>
      </c>
      <c r="V40" s="18"/>
      <c r="W40" s="18">
        <f t="shared" si="7"/>
        <v>1331.6</v>
      </c>
      <c r="X40" s="18">
        <v>1331.6</v>
      </c>
      <c r="Y40" s="18"/>
    </row>
    <row r="41" spans="1:25" ht="64.8" customHeight="1" x14ac:dyDescent="0.25">
      <c r="A41" s="91"/>
      <c r="B41" s="79"/>
      <c r="C41" s="91"/>
      <c r="D41" s="91"/>
      <c r="E41" s="91"/>
      <c r="F41" s="85"/>
      <c r="G41" s="85"/>
      <c r="H41" s="102"/>
      <c r="I41" s="103"/>
      <c r="J41" s="103"/>
      <c r="K41" s="103"/>
      <c r="L41" s="16" t="s">
        <v>81</v>
      </c>
      <c r="M41" s="16" t="s">
        <v>76</v>
      </c>
      <c r="N41" s="18">
        <v>105926.9</v>
      </c>
      <c r="O41" s="18">
        <v>105236.1</v>
      </c>
      <c r="P41" s="18">
        <v>63359.5</v>
      </c>
      <c r="Q41" s="18">
        <f t="shared" si="5"/>
        <v>60422.7</v>
      </c>
      <c r="R41" s="18">
        <v>60422.7</v>
      </c>
      <c r="S41" s="18"/>
      <c r="T41" s="18">
        <f t="shared" si="6"/>
        <v>67812</v>
      </c>
      <c r="U41" s="18">
        <v>67812</v>
      </c>
      <c r="V41" s="18"/>
      <c r="W41" s="18">
        <f t="shared" si="7"/>
        <v>68114.399999999994</v>
      </c>
      <c r="X41" s="18">
        <v>68114.399999999994</v>
      </c>
      <c r="Y41" s="18"/>
    </row>
    <row r="42" spans="1:25" ht="30" customHeight="1" x14ac:dyDescent="0.3">
      <c r="A42" s="84"/>
      <c r="B42" s="78"/>
      <c r="C42" s="84"/>
      <c r="D42" s="84"/>
      <c r="E42" s="84"/>
      <c r="F42" s="86"/>
      <c r="G42" s="86"/>
      <c r="H42" s="103"/>
      <c r="I42" s="38"/>
      <c r="J42" s="38"/>
      <c r="K42" s="38"/>
      <c r="L42" s="16" t="s">
        <v>81</v>
      </c>
      <c r="M42" s="16" t="s">
        <v>77</v>
      </c>
      <c r="N42" s="18">
        <v>10743.4</v>
      </c>
      <c r="O42" s="18">
        <v>10743.4</v>
      </c>
      <c r="P42" s="18">
        <v>11983.6</v>
      </c>
      <c r="Q42" s="18">
        <f t="shared" si="5"/>
        <v>7668.4</v>
      </c>
      <c r="R42" s="18">
        <v>7668.4</v>
      </c>
      <c r="S42" s="18"/>
      <c r="T42" s="18">
        <f t="shared" si="6"/>
        <v>10315.9</v>
      </c>
      <c r="U42" s="18">
        <v>10315.9</v>
      </c>
      <c r="V42" s="18"/>
      <c r="W42" s="18">
        <f t="shared" si="7"/>
        <v>10705.4</v>
      </c>
      <c r="X42" s="18">
        <v>10705.4</v>
      </c>
      <c r="Y42" s="18"/>
    </row>
    <row r="43" spans="1:25" ht="88.8" customHeight="1" x14ac:dyDescent="0.25">
      <c r="A43" s="49" t="s">
        <v>147</v>
      </c>
      <c r="B43" s="67">
        <v>10625</v>
      </c>
      <c r="C43" s="49" t="s">
        <v>32</v>
      </c>
      <c r="D43" s="49" t="s">
        <v>102</v>
      </c>
      <c r="E43" s="49" t="s">
        <v>33</v>
      </c>
      <c r="F43" s="53"/>
      <c r="G43" s="53"/>
      <c r="H43" s="12"/>
      <c r="I43" s="12"/>
      <c r="J43" s="12"/>
      <c r="K43" s="12"/>
      <c r="L43" s="16" t="s">
        <v>81</v>
      </c>
      <c r="M43" s="16" t="s">
        <v>79</v>
      </c>
      <c r="N43" s="18">
        <v>33779</v>
      </c>
      <c r="O43" s="18">
        <v>29550.7</v>
      </c>
      <c r="P43" s="18">
        <v>37077.300000000003</v>
      </c>
      <c r="Q43" s="18">
        <f t="shared" si="5"/>
        <v>33520.199999999997</v>
      </c>
      <c r="R43" s="18">
        <v>33520.199999999997</v>
      </c>
      <c r="S43" s="18"/>
      <c r="T43" s="18">
        <f t="shared" si="6"/>
        <v>33445.199999999997</v>
      </c>
      <c r="U43" s="18">
        <v>33445.199999999997</v>
      </c>
      <c r="V43" s="18"/>
      <c r="W43" s="18">
        <f t="shared" si="7"/>
        <v>33445.199999999997</v>
      </c>
      <c r="X43" s="18">
        <v>33445.199999999997</v>
      </c>
      <c r="Y43" s="18"/>
    </row>
    <row r="44" spans="1:25" ht="55.8" customHeight="1" x14ac:dyDescent="0.25">
      <c r="A44" s="50" t="s">
        <v>148</v>
      </c>
      <c r="B44" s="66">
        <v>10626</v>
      </c>
      <c r="C44" s="50" t="s">
        <v>32</v>
      </c>
      <c r="D44" s="50" t="s">
        <v>102</v>
      </c>
      <c r="E44" s="50" t="s">
        <v>33</v>
      </c>
      <c r="F44" s="50"/>
      <c r="G44" s="50"/>
      <c r="H44" s="40"/>
      <c r="I44" s="12"/>
      <c r="J44" s="12"/>
      <c r="K44" s="12"/>
      <c r="L44" s="16" t="s">
        <v>81</v>
      </c>
      <c r="M44" s="16" t="s">
        <v>77</v>
      </c>
      <c r="N44" s="18">
        <v>2833.9</v>
      </c>
      <c r="O44" s="18">
        <v>2833.9</v>
      </c>
      <c r="P44" s="18">
        <v>3268.2</v>
      </c>
      <c r="Q44" s="18">
        <f t="shared" si="5"/>
        <v>3349.6</v>
      </c>
      <c r="R44" s="18">
        <v>3349.6</v>
      </c>
      <c r="S44" s="18"/>
      <c r="T44" s="18">
        <f t="shared" si="6"/>
        <v>3349.6</v>
      </c>
      <c r="U44" s="18">
        <v>3349.6</v>
      </c>
      <c r="V44" s="18"/>
      <c r="W44" s="18">
        <f t="shared" si="7"/>
        <v>3349.6</v>
      </c>
      <c r="X44" s="18">
        <v>3349.6</v>
      </c>
      <c r="Y44" s="18"/>
    </row>
    <row r="45" spans="1:25" ht="297.60000000000002" customHeight="1" x14ac:dyDescent="0.25">
      <c r="A45" s="50" t="s">
        <v>149</v>
      </c>
      <c r="B45" s="66">
        <v>10627</v>
      </c>
      <c r="C45" s="50" t="s">
        <v>32</v>
      </c>
      <c r="D45" s="50" t="s">
        <v>102</v>
      </c>
      <c r="E45" s="50" t="s">
        <v>33</v>
      </c>
      <c r="F45" s="50"/>
      <c r="G45" s="50"/>
      <c r="H45" s="42"/>
      <c r="I45" s="42"/>
      <c r="J45" s="42"/>
      <c r="K45" s="42"/>
      <c r="L45" s="34" t="s">
        <v>81</v>
      </c>
      <c r="M45" s="34" t="s">
        <v>77</v>
      </c>
      <c r="N45" s="18">
        <v>38653.4</v>
      </c>
      <c r="O45" s="18">
        <v>38653.199999999997</v>
      </c>
      <c r="P45" s="18">
        <v>40341.199999999997</v>
      </c>
      <c r="Q45" s="18">
        <f t="shared" si="5"/>
        <v>46088.4</v>
      </c>
      <c r="R45" s="18">
        <v>46088.4</v>
      </c>
      <c r="S45" s="18"/>
      <c r="T45" s="18">
        <f t="shared" si="6"/>
        <v>45828.4</v>
      </c>
      <c r="U45" s="18">
        <v>45828.4</v>
      </c>
      <c r="V45" s="18"/>
      <c r="W45" s="18">
        <f t="shared" si="7"/>
        <v>45828.4</v>
      </c>
      <c r="X45" s="18">
        <v>45828.4</v>
      </c>
      <c r="Y45" s="18"/>
    </row>
    <row r="46" spans="1:25" ht="57" customHeight="1" x14ac:dyDescent="0.25">
      <c r="A46" s="49" t="s">
        <v>150</v>
      </c>
      <c r="B46" s="67">
        <v>10629</v>
      </c>
      <c r="C46" s="49" t="s">
        <v>32</v>
      </c>
      <c r="D46" s="49" t="s">
        <v>115</v>
      </c>
      <c r="E46" s="51"/>
      <c r="F46" s="51"/>
      <c r="G46" s="51"/>
      <c r="H46" s="43"/>
      <c r="I46" s="43"/>
      <c r="J46" s="43"/>
      <c r="K46" s="43"/>
      <c r="L46" s="16" t="s">
        <v>72</v>
      </c>
      <c r="M46" s="16" t="s">
        <v>74</v>
      </c>
      <c r="N46" s="18">
        <v>2500</v>
      </c>
      <c r="O46" s="18">
        <v>2500</v>
      </c>
      <c r="P46" s="18"/>
      <c r="Q46" s="18">
        <f t="shared" si="5"/>
        <v>0</v>
      </c>
      <c r="R46" s="18"/>
      <c r="S46" s="18"/>
      <c r="T46" s="18">
        <f t="shared" si="6"/>
        <v>0</v>
      </c>
      <c r="U46" s="18"/>
      <c r="V46" s="18"/>
      <c r="W46" s="18">
        <f t="shared" si="7"/>
        <v>0</v>
      </c>
      <c r="X46" s="18"/>
      <c r="Y46" s="18"/>
    </row>
    <row r="47" spans="1:25" ht="55.2" customHeight="1" x14ac:dyDescent="0.25">
      <c r="A47" s="49" t="s">
        <v>151</v>
      </c>
      <c r="B47" s="67">
        <v>10630</v>
      </c>
      <c r="C47" s="49" t="s">
        <v>32</v>
      </c>
      <c r="D47" s="49" t="s">
        <v>103</v>
      </c>
      <c r="E47" s="49" t="s">
        <v>33</v>
      </c>
      <c r="F47" s="49" t="s">
        <v>48</v>
      </c>
      <c r="G47" s="49" t="s">
        <v>36</v>
      </c>
      <c r="H47" s="11" t="s">
        <v>49</v>
      </c>
      <c r="I47" s="11"/>
      <c r="J47" s="11"/>
      <c r="K47" s="11"/>
      <c r="L47" s="16" t="s">
        <v>78</v>
      </c>
      <c r="M47" s="16" t="s">
        <v>69</v>
      </c>
      <c r="N47" s="18">
        <v>26904.5</v>
      </c>
      <c r="O47" s="18">
        <v>26561.8</v>
      </c>
      <c r="P47" s="18">
        <v>26180</v>
      </c>
      <c r="Q47" s="18">
        <f t="shared" si="5"/>
        <v>47066.1</v>
      </c>
      <c r="R47" s="18">
        <v>47066.1</v>
      </c>
      <c r="S47" s="18"/>
      <c r="T47" s="18">
        <f t="shared" si="6"/>
        <v>27849.3</v>
      </c>
      <c r="U47" s="18">
        <v>27849.3</v>
      </c>
      <c r="V47" s="18"/>
      <c r="W47" s="18">
        <f t="shared" si="7"/>
        <v>27850.3</v>
      </c>
      <c r="X47" s="18">
        <v>27850.3</v>
      </c>
      <c r="Y47" s="18"/>
    </row>
    <row r="48" spans="1:25" ht="52.2" customHeight="1" x14ac:dyDescent="0.25">
      <c r="A48" s="83" t="s">
        <v>152</v>
      </c>
      <c r="B48" s="81">
        <v>10631</v>
      </c>
      <c r="C48" s="83" t="s">
        <v>32</v>
      </c>
      <c r="D48" s="83" t="s">
        <v>104</v>
      </c>
      <c r="E48" s="83" t="s">
        <v>33</v>
      </c>
      <c r="F48" s="83" t="s">
        <v>50</v>
      </c>
      <c r="G48" s="83" t="s">
        <v>51</v>
      </c>
      <c r="H48" s="74" t="s">
        <v>52</v>
      </c>
      <c r="I48" s="74"/>
      <c r="J48" s="74"/>
      <c r="K48" s="74"/>
      <c r="L48" s="16" t="s">
        <v>78</v>
      </c>
      <c r="M48" s="16" t="s">
        <v>69</v>
      </c>
      <c r="N48" s="18">
        <v>58378.5</v>
      </c>
      <c r="O48" s="18">
        <v>57957.3</v>
      </c>
      <c r="P48" s="18">
        <v>53046.9</v>
      </c>
      <c r="Q48" s="18">
        <f t="shared" si="5"/>
        <v>56334.2</v>
      </c>
      <c r="R48" s="18">
        <v>56334.2</v>
      </c>
      <c r="S48" s="18"/>
      <c r="T48" s="18">
        <f t="shared" si="6"/>
        <v>54827.6</v>
      </c>
      <c r="U48" s="18">
        <v>54827.6</v>
      </c>
      <c r="V48" s="18"/>
      <c r="W48" s="18">
        <f t="shared" si="7"/>
        <v>54827.6</v>
      </c>
      <c r="X48" s="18">
        <v>54827.6</v>
      </c>
      <c r="Y48" s="18"/>
    </row>
    <row r="49" spans="1:25" ht="39" customHeight="1" x14ac:dyDescent="0.25">
      <c r="A49" s="84"/>
      <c r="B49" s="78"/>
      <c r="C49" s="84"/>
      <c r="D49" s="84"/>
      <c r="E49" s="84"/>
      <c r="F49" s="84"/>
      <c r="G49" s="84"/>
      <c r="H49" s="82"/>
      <c r="I49" s="82"/>
      <c r="J49" s="82"/>
      <c r="K49" s="82"/>
      <c r="L49" s="16" t="s">
        <v>78</v>
      </c>
      <c r="M49" s="16" t="s">
        <v>72</v>
      </c>
      <c r="N49" s="18">
        <v>13840.7</v>
      </c>
      <c r="O49" s="18">
        <v>13671.9</v>
      </c>
      <c r="P49" s="18">
        <v>17594.900000000001</v>
      </c>
      <c r="Q49" s="18">
        <f t="shared" si="5"/>
        <v>16979.7</v>
      </c>
      <c r="R49" s="18">
        <v>16979.7</v>
      </c>
      <c r="S49" s="18"/>
      <c r="T49" s="18">
        <f t="shared" si="6"/>
        <v>16979.7</v>
      </c>
      <c r="U49" s="18">
        <v>16979.7</v>
      </c>
      <c r="V49" s="18"/>
      <c r="W49" s="18">
        <f t="shared" si="7"/>
        <v>16979.7</v>
      </c>
      <c r="X49" s="18">
        <v>16979.7</v>
      </c>
      <c r="Y49" s="18"/>
    </row>
    <row r="50" spans="1:25" ht="54.75" customHeight="1" x14ac:dyDescent="0.25">
      <c r="A50" s="49" t="s">
        <v>153</v>
      </c>
      <c r="B50" s="67">
        <v>10634</v>
      </c>
      <c r="C50" s="49" t="s">
        <v>32</v>
      </c>
      <c r="D50" s="49" t="s">
        <v>105</v>
      </c>
      <c r="E50" s="49" t="s">
        <v>33</v>
      </c>
      <c r="F50" s="53"/>
      <c r="G50" s="53"/>
      <c r="H50" s="12"/>
      <c r="I50" s="12"/>
      <c r="J50" s="12"/>
      <c r="K50" s="12"/>
      <c r="L50" s="16" t="s">
        <v>82</v>
      </c>
      <c r="M50" s="16" t="s">
        <v>76</v>
      </c>
      <c r="N50" s="18">
        <v>3167.7</v>
      </c>
      <c r="O50" s="18">
        <v>3167.6</v>
      </c>
      <c r="P50" s="18">
        <v>3910.7</v>
      </c>
      <c r="Q50" s="18">
        <f t="shared" si="5"/>
        <v>51906.5</v>
      </c>
      <c r="R50" s="18">
        <v>51906.5</v>
      </c>
      <c r="S50" s="18"/>
      <c r="T50" s="18">
        <f t="shared" si="6"/>
        <v>3938.7</v>
      </c>
      <c r="U50" s="18">
        <v>3938.7</v>
      </c>
      <c r="V50" s="18"/>
      <c r="W50" s="18">
        <f t="shared" si="7"/>
        <v>3938.7</v>
      </c>
      <c r="X50" s="18">
        <v>3938.7</v>
      </c>
      <c r="Y50" s="18"/>
    </row>
    <row r="51" spans="1:25" ht="54" customHeight="1" x14ac:dyDescent="0.25">
      <c r="A51" s="49" t="s">
        <v>154</v>
      </c>
      <c r="B51" s="67">
        <v>10635</v>
      </c>
      <c r="C51" s="49" t="s">
        <v>32</v>
      </c>
      <c r="D51" s="49" t="s">
        <v>105</v>
      </c>
      <c r="E51" s="49" t="s">
        <v>33</v>
      </c>
      <c r="F51" s="53"/>
      <c r="G51" s="53"/>
      <c r="H51" s="12"/>
      <c r="I51" s="12"/>
      <c r="J51" s="12"/>
      <c r="K51" s="12"/>
      <c r="L51" s="16" t="s">
        <v>82</v>
      </c>
      <c r="M51" s="16" t="s">
        <v>76</v>
      </c>
      <c r="N51" s="18">
        <v>685</v>
      </c>
      <c r="O51" s="18">
        <v>684.9</v>
      </c>
      <c r="P51" s="18">
        <v>630.5</v>
      </c>
      <c r="Q51" s="18">
        <f t="shared" si="5"/>
        <v>716</v>
      </c>
      <c r="R51" s="18">
        <v>716</v>
      </c>
      <c r="S51" s="18"/>
      <c r="T51" s="18">
        <f t="shared" si="6"/>
        <v>716</v>
      </c>
      <c r="U51" s="18">
        <v>716</v>
      </c>
      <c r="V51" s="18"/>
      <c r="W51" s="18">
        <f t="shared" si="7"/>
        <v>716</v>
      </c>
      <c r="X51" s="18">
        <v>716</v>
      </c>
      <c r="Y51" s="18"/>
    </row>
    <row r="52" spans="1:25" ht="60.6" customHeight="1" x14ac:dyDescent="0.25">
      <c r="A52" s="49" t="s">
        <v>155</v>
      </c>
      <c r="B52" s="67">
        <v>10638</v>
      </c>
      <c r="C52" s="49" t="s">
        <v>32</v>
      </c>
      <c r="D52" s="49" t="s">
        <v>106</v>
      </c>
      <c r="E52" s="49" t="s">
        <v>33</v>
      </c>
      <c r="F52" s="53"/>
      <c r="G52" s="53"/>
      <c r="H52" s="12"/>
      <c r="I52" s="12"/>
      <c r="J52" s="12"/>
      <c r="K52" s="12"/>
      <c r="L52" s="16" t="s">
        <v>75</v>
      </c>
      <c r="M52" s="16" t="s">
        <v>79</v>
      </c>
      <c r="N52" s="18">
        <v>2015.8</v>
      </c>
      <c r="O52" s="18">
        <v>1898.7</v>
      </c>
      <c r="P52" s="18">
        <v>1650.2</v>
      </c>
      <c r="Q52" s="18">
        <f t="shared" si="5"/>
        <v>0</v>
      </c>
      <c r="R52" s="18"/>
      <c r="S52" s="18"/>
      <c r="T52" s="18">
        <f t="shared" si="6"/>
        <v>0</v>
      </c>
      <c r="U52" s="18"/>
      <c r="V52" s="18"/>
      <c r="W52" s="18">
        <f t="shared" si="7"/>
        <v>0</v>
      </c>
      <c r="X52" s="18"/>
      <c r="Y52" s="18"/>
    </row>
    <row r="53" spans="1:25" ht="10.199999999999999" customHeight="1" x14ac:dyDescent="0.25">
      <c r="A53" s="83" t="s">
        <v>156</v>
      </c>
      <c r="B53" s="81">
        <v>10639</v>
      </c>
      <c r="C53" s="83" t="s">
        <v>32</v>
      </c>
      <c r="D53" s="83" t="s">
        <v>107</v>
      </c>
      <c r="E53" s="83" t="s">
        <v>33</v>
      </c>
      <c r="F53" s="83" t="s">
        <v>57</v>
      </c>
      <c r="G53" s="83" t="s">
        <v>46</v>
      </c>
      <c r="H53" s="74" t="s">
        <v>47</v>
      </c>
      <c r="I53" s="12"/>
      <c r="J53" s="12"/>
      <c r="K53" s="12"/>
      <c r="L53" s="16" t="s">
        <v>69</v>
      </c>
      <c r="M53" s="16" t="s">
        <v>70</v>
      </c>
      <c r="N53" s="18">
        <v>14.2</v>
      </c>
      <c r="O53" s="18">
        <v>14.2</v>
      </c>
      <c r="P53" s="18">
        <v>18</v>
      </c>
      <c r="Q53" s="18">
        <f t="shared" si="5"/>
        <v>18</v>
      </c>
      <c r="R53" s="18">
        <v>18</v>
      </c>
      <c r="S53" s="18"/>
      <c r="T53" s="18">
        <f t="shared" si="6"/>
        <v>18</v>
      </c>
      <c r="U53" s="18">
        <v>18</v>
      </c>
      <c r="V53" s="18"/>
      <c r="W53" s="18">
        <f t="shared" si="7"/>
        <v>18</v>
      </c>
      <c r="X53" s="18">
        <v>18</v>
      </c>
      <c r="Y53" s="18"/>
    </row>
    <row r="54" spans="1:25" ht="10.199999999999999" customHeight="1" x14ac:dyDescent="0.25">
      <c r="A54" s="91"/>
      <c r="B54" s="79"/>
      <c r="C54" s="91"/>
      <c r="D54" s="91"/>
      <c r="E54" s="91"/>
      <c r="F54" s="85"/>
      <c r="G54" s="85"/>
      <c r="H54" s="102"/>
      <c r="I54" s="12"/>
      <c r="J54" s="12"/>
      <c r="K54" s="12"/>
      <c r="L54" s="16" t="s">
        <v>69</v>
      </c>
      <c r="M54" s="16" t="s">
        <v>71</v>
      </c>
      <c r="N54" s="18">
        <v>80.3</v>
      </c>
      <c r="O54" s="18">
        <v>64.7</v>
      </c>
      <c r="P54" s="18">
        <v>109.1</v>
      </c>
      <c r="Q54" s="18">
        <f t="shared" si="5"/>
        <v>81</v>
      </c>
      <c r="R54" s="18">
        <v>81</v>
      </c>
      <c r="S54" s="18"/>
      <c r="T54" s="18">
        <f t="shared" si="6"/>
        <v>81</v>
      </c>
      <c r="U54" s="18">
        <v>81</v>
      </c>
      <c r="V54" s="18"/>
      <c r="W54" s="18">
        <f t="shared" si="7"/>
        <v>81</v>
      </c>
      <c r="X54" s="18">
        <v>81</v>
      </c>
      <c r="Y54" s="18"/>
    </row>
    <row r="55" spans="1:25" ht="10.199999999999999" customHeight="1" x14ac:dyDescent="0.25">
      <c r="A55" s="91"/>
      <c r="B55" s="79"/>
      <c r="C55" s="91"/>
      <c r="D55" s="91"/>
      <c r="E55" s="91"/>
      <c r="F55" s="85"/>
      <c r="G55" s="85"/>
      <c r="H55" s="102"/>
      <c r="I55" s="12"/>
      <c r="J55" s="12"/>
      <c r="K55" s="12"/>
      <c r="L55" s="16" t="s">
        <v>79</v>
      </c>
      <c r="M55" s="16" t="s">
        <v>73</v>
      </c>
      <c r="N55" s="18">
        <v>3</v>
      </c>
      <c r="O55" s="18">
        <v>3</v>
      </c>
      <c r="P55" s="18">
        <v>4</v>
      </c>
      <c r="Q55" s="18">
        <f t="shared" si="5"/>
        <v>4</v>
      </c>
      <c r="R55" s="18">
        <v>4</v>
      </c>
      <c r="S55" s="18"/>
      <c r="T55" s="18">
        <f t="shared" si="6"/>
        <v>4</v>
      </c>
      <c r="U55" s="18">
        <v>4</v>
      </c>
      <c r="V55" s="18"/>
      <c r="W55" s="18">
        <f t="shared" si="7"/>
        <v>4</v>
      </c>
      <c r="X55" s="18">
        <v>4</v>
      </c>
      <c r="Y55" s="18"/>
    </row>
    <row r="56" spans="1:25" ht="10.199999999999999" customHeight="1" x14ac:dyDescent="0.25">
      <c r="A56" s="91"/>
      <c r="B56" s="79"/>
      <c r="C56" s="91"/>
      <c r="D56" s="91"/>
      <c r="E56" s="91"/>
      <c r="F56" s="85"/>
      <c r="G56" s="85"/>
      <c r="H56" s="102"/>
      <c r="I56" s="12"/>
      <c r="J56" s="12"/>
      <c r="K56" s="12"/>
      <c r="L56" s="16" t="s">
        <v>75</v>
      </c>
      <c r="M56" s="16" t="s">
        <v>76</v>
      </c>
      <c r="N56" s="18">
        <v>10135.799999999999</v>
      </c>
      <c r="O56" s="18">
        <v>4559.1000000000004</v>
      </c>
      <c r="P56" s="18">
        <v>4644.3999999999996</v>
      </c>
      <c r="Q56" s="18">
        <f t="shared" si="5"/>
        <v>0</v>
      </c>
      <c r="R56" s="18"/>
      <c r="S56" s="18"/>
      <c r="T56" s="18">
        <f t="shared" si="6"/>
        <v>0</v>
      </c>
      <c r="U56" s="18"/>
      <c r="V56" s="18"/>
      <c r="W56" s="18">
        <f t="shared" si="7"/>
        <v>0</v>
      </c>
      <c r="X56" s="18"/>
      <c r="Y56" s="18"/>
    </row>
    <row r="57" spans="1:25" ht="10.199999999999999" customHeight="1" x14ac:dyDescent="0.25">
      <c r="A57" s="91"/>
      <c r="B57" s="79"/>
      <c r="C57" s="91"/>
      <c r="D57" s="91"/>
      <c r="E57" s="91"/>
      <c r="F57" s="85"/>
      <c r="G57" s="85"/>
      <c r="H57" s="102"/>
      <c r="I57" s="12"/>
      <c r="J57" s="12"/>
      <c r="K57" s="12"/>
      <c r="L57" s="16" t="s">
        <v>75</v>
      </c>
      <c r="M57" s="16" t="s">
        <v>79</v>
      </c>
      <c r="N57" s="18">
        <v>1454.4</v>
      </c>
      <c r="O57" s="18">
        <v>1310.4000000000001</v>
      </c>
      <c r="P57" s="18">
        <v>3383</v>
      </c>
      <c r="Q57" s="18">
        <f t="shared" si="5"/>
        <v>3187.2</v>
      </c>
      <c r="R57" s="18">
        <v>3187.2</v>
      </c>
      <c r="S57" s="18"/>
      <c r="T57" s="18">
        <f t="shared" si="6"/>
        <v>3187.2</v>
      </c>
      <c r="U57" s="18">
        <v>3187.2</v>
      </c>
      <c r="V57" s="18"/>
      <c r="W57" s="18">
        <f t="shared" si="7"/>
        <v>3187.2</v>
      </c>
      <c r="X57" s="18">
        <v>3187.2</v>
      </c>
      <c r="Y57" s="18"/>
    </row>
    <row r="58" spans="1:25" ht="10.199999999999999" customHeight="1" x14ac:dyDescent="0.25">
      <c r="A58" s="91"/>
      <c r="B58" s="79"/>
      <c r="C58" s="91"/>
      <c r="D58" s="91"/>
      <c r="E58" s="91"/>
      <c r="F58" s="85"/>
      <c r="G58" s="85"/>
      <c r="H58" s="102"/>
      <c r="I58" s="12"/>
      <c r="J58" s="12"/>
      <c r="K58" s="12"/>
      <c r="L58" s="16" t="s">
        <v>81</v>
      </c>
      <c r="M58" s="16" t="s">
        <v>69</v>
      </c>
      <c r="N58" s="18">
        <v>205.9</v>
      </c>
      <c r="O58" s="18">
        <v>205.9</v>
      </c>
      <c r="P58" s="18">
        <v>235.7</v>
      </c>
      <c r="Q58" s="18">
        <f t="shared" si="5"/>
        <v>251.8</v>
      </c>
      <c r="R58" s="18">
        <v>251.8</v>
      </c>
      <c r="S58" s="18"/>
      <c r="T58" s="18">
        <f t="shared" si="6"/>
        <v>251.8</v>
      </c>
      <c r="U58" s="18">
        <v>251.8</v>
      </c>
      <c r="V58" s="18"/>
      <c r="W58" s="18">
        <f t="shared" si="7"/>
        <v>251.8</v>
      </c>
      <c r="X58" s="18">
        <v>251.8</v>
      </c>
      <c r="Y58" s="18"/>
    </row>
    <row r="59" spans="1:25" ht="10.199999999999999" customHeight="1" x14ac:dyDescent="0.25">
      <c r="A59" s="91"/>
      <c r="B59" s="79"/>
      <c r="C59" s="91"/>
      <c r="D59" s="91"/>
      <c r="E59" s="91"/>
      <c r="F59" s="85"/>
      <c r="G59" s="85"/>
      <c r="H59" s="102"/>
      <c r="I59" s="12"/>
      <c r="J59" s="12"/>
      <c r="K59" s="12"/>
      <c r="L59" s="16" t="s">
        <v>81</v>
      </c>
      <c r="M59" s="16" t="s">
        <v>76</v>
      </c>
      <c r="N59" s="18">
        <v>251.7</v>
      </c>
      <c r="O59" s="18">
        <v>251.7</v>
      </c>
      <c r="P59" s="18">
        <v>265.39999999999998</v>
      </c>
      <c r="Q59" s="18">
        <f t="shared" si="5"/>
        <v>307.89999999999998</v>
      </c>
      <c r="R59" s="18">
        <v>307.89999999999998</v>
      </c>
      <c r="S59" s="18"/>
      <c r="T59" s="18">
        <f t="shared" si="6"/>
        <v>307.89999999999998</v>
      </c>
      <c r="U59" s="18">
        <v>307.89999999999998</v>
      </c>
      <c r="V59" s="18"/>
      <c r="W59" s="18">
        <f t="shared" si="7"/>
        <v>307.89999999999998</v>
      </c>
      <c r="X59" s="18">
        <v>307.89999999999998</v>
      </c>
      <c r="Y59" s="18"/>
    </row>
    <row r="60" spans="1:25" ht="10.199999999999999" customHeight="1" x14ac:dyDescent="0.25">
      <c r="A60" s="91"/>
      <c r="B60" s="79"/>
      <c r="C60" s="91"/>
      <c r="D60" s="91"/>
      <c r="E60" s="91"/>
      <c r="F60" s="85"/>
      <c r="G60" s="85"/>
      <c r="H60" s="102"/>
      <c r="I60" s="12"/>
      <c r="J60" s="12"/>
      <c r="K60" s="12"/>
      <c r="L60" s="16" t="s">
        <v>81</v>
      </c>
      <c r="M60" s="16" t="s">
        <v>79</v>
      </c>
      <c r="N60" s="18">
        <v>52.1</v>
      </c>
      <c r="O60" s="18">
        <v>51</v>
      </c>
      <c r="P60" s="18">
        <v>30.2</v>
      </c>
      <c r="Q60" s="18">
        <f t="shared" si="5"/>
        <v>253.7</v>
      </c>
      <c r="R60" s="18">
        <v>253.7</v>
      </c>
      <c r="S60" s="18"/>
      <c r="T60" s="18">
        <f t="shared" si="6"/>
        <v>253.7</v>
      </c>
      <c r="U60" s="18">
        <v>253.7</v>
      </c>
      <c r="V60" s="18"/>
      <c r="W60" s="18">
        <f t="shared" si="7"/>
        <v>253.7</v>
      </c>
      <c r="X60" s="18">
        <v>253.7</v>
      </c>
      <c r="Y60" s="18"/>
    </row>
    <row r="61" spans="1:25" ht="10.199999999999999" customHeight="1" x14ac:dyDescent="0.25">
      <c r="A61" s="91"/>
      <c r="B61" s="79"/>
      <c r="C61" s="91"/>
      <c r="D61" s="91"/>
      <c r="E61" s="91"/>
      <c r="F61" s="85"/>
      <c r="G61" s="85"/>
      <c r="H61" s="102"/>
      <c r="I61" s="12"/>
      <c r="J61" s="12"/>
      <c r="K61" s="12"/>
      <c r="L61" s="16" t="s">
        <v>81</v>
      </c>
      <c r="M61" s="16" t="s">
        <v>77</v>
      </c>
      <c r="N61" s="18"/>
      <c r="O61" s="18"/>
      <c r="P61" s="18"/>
      <c r="Q61" s="18">
        <f t="shared" si="5"/>
        <v>30</v>
      </c>
      <c r="R61" s="18">
        <v>30</v>
      </c>
      <c r="S61" s="18"/>
      <c r="T61" s="18">
        <f t="shared" si="6"/>
        <v>30</v>
      </c>
      <c r="U61" s="18">
        <v>30</v>
      </c>
      <c r="V61" s="18"/>
      <c r="W61" s="18">
        <f t="shared" si="7"/>
        <v>30</v>
      </c>
      <c r="X61" s="18">
        <v>30</v>
      </c>
      <c r="Y61" s="18"/>
    </row>
    <row r="62" spans="1:25" ht="10.199999999999999" customHeight="1" x14ac:dyDescent="0.25">
      <c r="A62" s="84"/>
      <c r="B62" s="78"/>
      <c r="C62" s="84"/>
      <c r="D62" s="84"/>
      <c r="E62" s="84"/>
      <c r="F62" s="86"/>
      <c r="G62" s="86"/>
      <c r="H62" s="103"/>
      <c r="I62" s="11"/>
      <c r="J62" s="11"/>
      <c r="K62" s="11"/>
      <c r="L62" s="16" t="s">
        <v>78</v>
      </c>
      <c r="M62" s="16" t="s">
        <v>69</v>
      </c>
      <c r="N62" s="18">
        <v>59.9</v>
      </c>
      <c r="O62" s="18">
        <v>59</v>
      </c>
      <c r="P62" s="18"/>
      <c r="Q62" s="18">
        <f t="shared" si="5"/>
        <v>68.7</v>
      </c>
      <c r="R62" s="18">
        <v>68.7</v>
      </c>
      <c r="S62" s="18"/>
      <c r="T62" s="18">
        <f t="shared" si="6"/>
        <v>68.7</v>
      </c>
      <c r="U62" s="18">
        <v>68.7</v>
      </c>
      <c r="V62" s="18"/>
      <c r="W62" s="18">
        <f t="shared" si="7"/>
        <v>68.7</v>
      </c>
      <c r="X62" s="18">
        <v>68.7</v>
      </c>
      <c r="Y62" s="18"/>
    </row>
    <row r="63" spans="1:25" ht="101.4" customHeight="1" x14ac:dyDescent="0.25">
      <c r="A63" s="49" t="s">
        <v>157</v>
      </c>
      <c r="B63" s="67">
        <v>10641</v>
      </c>
      <c r="C63" s="49" t="s">
        <v>130</v>
      </c>
      <c r="D63" s="50" t="s">
        <v>118</v>
      </c>
      <c r="E63" s="49" t="s">
        <v>160</v>
      </c>
      <c r="F63" s="49"/>
      <c r="G63" s="54"/>
      <c r="H63" s="26"/>
      <c r="I63" s="11"/>
      <c r="J63" s="11"/>
      <c r="K63" s="11"/>
      <c r="L63" s="16" t="s">
        <v>75</v>
      </c>
      <c r="M63" s="16" t="s">
        <v>79</v>
      </c>
      <c r="N63" s="18">
        <v>73338.399999999994</v>
      </c>
      <c r="O63" s="18">
        <v>71652.800000000003</v>
      </c>
      <c r="P63" s="18">
        <v>59597.8</v>
      </c>
      <c r="Q63" s="18">
        <f t="shared" si="5"/>
        <v>47351.3</v>
      </c>
      <c r="R63" s="18">
        <v>47351.3</v>
      </c>
      <c r="S63" s="18"/>
      <c r="T63" s="18">
        <f t="shared" si="6"/>
        <v>45617.7</v>
      </c>
      <c r="U63" s="18">
        <v>45617.7</v>
      </c>
      <c r="V63" s="18"/>
      <c r="W63" s="18">
        <f t="shared" si="7"/>
        <v>45682.7</v>
      </c>
      <c r="X63" s="18">
        <v>45682.7</v>
      </c>
      <c r="Y63" s="18"/>
    </row>
    <row r="64" spans="1:25" ht="82.5" customHeight="1" x14ac:dyDescent="0.25">
      <c r="A64" s="83" t="s">
        <v>158</v>
      </c>
      <c r="B64" s="81">
        <v>10642</v>
      </c>
      <c r="C64" s="83" t="s">
        <v>130</v>
      </c>
      <c r="D64" s="83" t="s">
        <v>118</v>
      </c>
      <c r="E64" s="83" t="s">
        <v>159</v>
      </c>
      <c r="F64" s="83"/>
      <c r="G64" s="83"/>
      <c r="H64" s="74"/>
      <c r="I64" s="31"/>
      <c r="J64" s="31"/>
      <c r="K64" s="31"/>
      <c r="L64" s="16" t="s">
        <v>72</v>
      </c>
      <c r="M64" s="16" t="s">
        <v>77</v>
      </c>
      <c r="N64" s="18">
        <v>11036.9</v>
      </c>
      <c r="O64" s="18">
        <v>11033</v>
      </c>
      <c r="P64" s="18">
        <v>10895.4</v>
      </c>
      <c r="Q64" s="18">
        <f t="shared" si="5"/>
        <v>12752</v>
      </c>
      <c r="R64" s="18">
        <v>12752</v>
      </c>
      <c r="S64" s="18"/>
      <c r="T64" s="18">
        <f t="shared" si="6"/>
        <v>17024.5</v>
      </c>
      <c r="U64" s="18">
        <v>17024.5</v>
      </c>
      <c r="V64" s="18"/>
      <c r="W64" s="18">
        <f t="shared" si="7"/>
        <v>17703</v>
      </c>
      <c r="X64" s="18">
        <v>17703</v>
      </c>
      <c r="Y64" s="18"/>
    </row>
    <row r="65" spans="1:25" ht="31.2" customHeight="1" x14ac:dyDescent="0.25">
      <c r="A65" s="84"/>
      <c r="B65" s="78"/>
      <c r="C65" s="84"/>
      <c r="D65" s="84"/>
      <c r="E65" s="84"/>
      <c r="F65" s="84"/>
      <c r="G65" s="84"/>
      <c r="H65" s="82"/>
      <c r="I65" s="31"/>
      <c r="J65" s="31"/>
      <c r="K65" s="31"/>
      <c r="L65" s="16" t="s">
        <v>75</v>
      </c>
      <c r="M65" s="16" t="s">
        <v>79</v>
      </c>
      <c r="N65" s="18">
        <v>2614.1</v>
      </c>
      <c r="O65" s="18">
        <v>2576.1999999999998</v>
      </c>
      <c r="P65" s="18">
        <v>2540.4</v>
      </c>
      <c r="Q65" s="18">
        <f t="shared" si="5"/>
        <v>1091.9000000000001</v>
      </c>
      <c r="R65" s="18">
        <v>1091.9000000000001</v>
      </c>
      <c r="S65" s="18"/>
      <c r="T65" s="18">
        <f t="shared" si="6"/>
        <v>1490.4</v>
      </c>
      <c r="U65" s="18">
        <v>1490.4</v>
      </c>
      <c r="V65" s="18"/>
      <c r="W65" s="18">
        <f t="shared" si="7"/>
        <v>1490.4</v>
      </c>
      <c r="X65" s="18">
        <v>1490.4</v>
      </c>
      <c r="Y65" s="18"/>
    </row>
    <row r="66" spans="1:25" ht="226.8" customHeight="1" x14ac:dyDescent="0.25">
      <c r="A66" s="104" t="s">
        <v>161</v>
      </c>
      <c r="B66" s="67">
        <v>10644</v>
      </c>
      <c r="C66" s="104" t="s">
        <v>32</v>
      </c>
      <c r="D66" s="104" t="s">
        <v>119</v>
      </c>
      <c r="E66" s="104" t="s">
        <v>33</v>
      </c>
      <c r="F66" s="105"/>
      <c r="G66" s="105"/>
      <c r="H66" s="106"/>
      <c r="I66" s="46"/>
      <c r="J66" s="46"/>
      <c r="K66" s="46"/>
      <c r="L66" s="16" t="s">
        <v>72</v>
      </c>
      <c r="M66" s="16" t="s">
        <v>74</v>
      </c>
      <c r="N66" s="18">
        <v>541</v>
      </c>
      <c r="O66" s="18">
        <v>426.5</v>
      </c>
      <c r="P66" s="18"/>
      <c r="Q66" s="18">
        <f t="shared" si="5"/>
        <v>0</v>
      </c>
      <c r="R66" s="18"/>
      <c r="S66" s="18"/>
      <c r="T66" s="18">
        <f t="shared" si="6"/>
        <v>0</v>
      </c>
      <c r="U66" s="18"/>
      <c r="V66" s="18"/>
      <c r="W66" s="18">
        <f t="shared" si="7"/>
        <v>0</v>
      </c>
      <c r="X66" s="18"/>
      <c r="Y66" s="18"/>
    </row>
    <row r="67" spans="1:25" ht="41.4" hidden="1" customHeight="1" x14ac:dyDescent="0.25">
      <c r="A67" s="105"/>
      <c r="B67" s="68"/>
      <c r="C67" s="105"/>
      <c r="D67" s="105"/>
      <c r="E67" s="105"/>
      <c r="F67" s="105"/>
      <c r="G67" s="105"/>
      <c r="H67" s="106"/>
      <c r="I67" s="46"/>
      <c r="J67" s="46"/>
      <c r="K67" s="46"/>
      <c r="L67" s="16" t="s">
        <v>75</v>
      </c>
      <c r="M67" s="16" t="s">
        <v>79</v>
      </c>
      <c r="N67" s="18"/>
      <c r="O67" s="18"/>
      <c r="P67" s="18"/>
      <c r="Q67" s="18">
        <f t="shared" si="5"/>
        <v>0</v>
      </c>
      <c r="R67" s="18"/>
      <c r="S67" s="18"/>
      <c r="T67" s="18">
        <f t="shared" si="6"/>
        <v>0</v>
      </c>
      <c r="U67" s="18"/>
      <c r="V67" s="18"/>
      <c r="W67" s="18">
        <f t="shared" si="7"/>
        <v>0</v>
      </c>
      <c r="X67" s="18"/>
      <c r="Y67" s="18"/>
    </row>
    <row r="68" spans="1:25" ht="90" customHeight="1" x14ac:dyDescent="0.25">
      <c r="A68" s="83" t="s">
        <v>162</v>
      </c>
      <c r="B68" s="81">
        <v>10647</v>
      </c>
      <c r="C68" s="83" t="s">
        <v>32</v>
      </c>
      <c r="D68" s="83" t="s">
        <v>120</v>
      </c>
      <c r="E68" s="83" t="s">
        <v>33</v>
      </c>
      <c r="F68" s="83" t="s">
        <v>53</v>
      </c>
      <c r="G68" s="83" t="s">
        <v>54</v>
      </c>
      <c r="H68" s="74" t="s">
        <v>55</v>
      </c>
      <c r="I68" s="74"/>
      <c r="J68" s="74"/>
      <c r="K68" s="74"/>
      <c r="L68" s="16" t="s">
        <v>79</v>
      </c>
      <c r="M68" s="16" t="s">
        <v>73</v>
      </c>
      <c r="N68" s="18">
        <v>7827.6</v>
      </c>
      <c r="O68" s="18">
        <v>7552.8</v>
      </c>
      <c r="P68" s="18">
        <v>7555.6</v>
      </c>
      <c r="Q68" s="18">
        <f t="shared" si="5"/>
        <v>8970.7999999999993</v>
      </c>
      <c r="R68" s="18">
        <v>8970.7999999999993</v>
      </c>
      <c r="S68" s="18"/>
      <c r="T68" s="18">
        <f t="shared" si="6"/>
        <v>8970.7999999999993</v>
      </c>
      <c r="U68" s="18">
        <v>8970.7999999999993</v>
      </c>
      <c r="V68" s="18"/>
      <c r="W68" s="18">
        <f t="shared" si="7"/>
        <v>8970.7999999999993</v>
      </c>
      <c r="X68" s="18">
        <v>8970.7999999999993</v>
      </c>
      <c r="Y68" s="18"/>
    </row>
    <row r="69" spans="1:25" ht="53.4" customHeight="1" x14ac:dyDescent="0.25">
      <c r="A69" s="84"/>
      <c r="B69" s="78"/>
      <c r="C69" s="84"/>
      <c r="D69" s="84"/>
      <c r="E69" s="84"/>
      <c r="F69" s="84"/>
      <c r="G69" s="84"/>
      <c r="H69" s="82"/>
      <c r="I69" s="82"/>
      <c r="J69" s="82"/>
      <c r="K69" s="82"/>
      <c r="L69" s="16" t="s">
        <v>72</v>
      </c>
      <c r="M69" s="16" t="s">
        <v>73</v>
      </c>
      <c r="N69" s="18">
        <v>2666.8</v>
      </c>
      <c r="O69" s="18">
        <v>2484.6</v>
      </c>
      <c r="P69" s="18">
        <v>2136.8000000000002</v>
      </c>
      <c r="Q69" s="18">
        <f t="shared" si="5"/>
        <v>1629.4</v>
      </c>
      <c r="R69" s="18">
        <v>1629.4</v>
      </c>
      <c r="S69" s="18"/>
      <c r="T69" s="18">
        <f t="shared" si="6"/>
        <v>1629.4</v>
      </c>
      <c r="U69" s="18">
        <v>1629.4</v>
      </c>
      <c r="V69" s="18"/>
      <c r="W69" s="18">
        <f t="shared" si="7"/>
        <v>2429.4</v>
      </c>
      <c r="X69" s="18">
        <v>2429.4</v>
      </c>
      <c r="Y69" s="18"/>
    </row>
    <row r="70" spans="1:25" ht="40.200000000000003" customHeight="1" x14ac:dyDescent="0.25">
      <c r="A70" s="49" t="s">
        <v>163</v>
      </c>
      <c r="B70" s="67">
        <v>10653</v>
      </c>
      <c r="C70" s="49" t="s">
        <v>32</v>
      </c>
      <c r="D70" s="49" t="s">
        <v>166</v>
      </c>
      <c r="E70" s="49" t="s">
        <v>33</v>
      </c>
      <c r="F70" s="48"/>
      <c r="G70" s="48"/>
      <c r="H70" s="19"/>
      <c r="I70" s="12"/>
      <c r="J70" s="12"/>
      <c r="K70" s="12"/>
      <c r="L70" s="16" t="s">
        <v>72</v>
      </c>
      <c r="M70" s="16" t="s">
        <v>74</v>
      </c>
      <c r="N70" s="18">
        <v>1268.4000000000001</v>
      </c>
      <c r="O70" s="18">
        <v>1268.4000000000001</v>
      </c>
      <c r="P70" s="18">
        <v>1325.5</v>
      </c>
      <c r="Q70" s="18">
        <f t="shared" si="5"/>
        <v>1592.9</v>
      </c>
      <c r="R70" s="18">
        <v>1592.9</v>
      </c>
      <c r="S70" s="18"/>
      <c r="T70" s="18">
        <f t="shared" si="6"/>
        <v>1592.9</v>
      </c>
      <c r="U70" s="18">
        <v>1592.9</v>
      </c>
      <c r="V70" s="18"/>
      <c r="W70" s="18">
        <f t="shared" si="7"/>
        <v>1592.9</v>
      </c>
      <c r="X70" s="18">
        <v>1592.9</v>
      </c>
      <c r="Y70" s="18"/>
    </row>
    <row r="71" spans="1:25" ht="60" customHeight="1" x14ac:dyDescent="0.25">
      <c r="A71" s="49" t="s">
        <v>164</v>
      </c>
      <c r="B71" s="67">
        <v>10654</v>
      </c>
      <c r="C71" s="49" t="s">
        <v>32</v>
      </c>
      <c r="D71" s="49" t="s">
        <v>165</v>
      </c>
      <c r="E71" s="49" t="s">
        <v>33</v>
      </c>
      <c r="F71" s="53"/>
      <c r="G71" s="53"/>
      <c r="H71" s="12"/>
      <c r="I71" s="12"/>
      <c r="J71" s="12"/>
      <c r="K71" s="12"/>
      <c r="L71" s="16" t="s">
        <v>73</v>
      </c>
      <c r="M71" s="16" t="s">
        <v>70</v>
      </c>
      <c r="N71" s="18">
        <v>1289.9000000000001</v>
      </c>
      <c r="O71" s="18">
        <v>1289.9000000000001</v>
      </c>
      <c r="P71" s="18">
        <v>1420.9</v>
      </c>
      <c r="Q71" s="18">
        <f t="shared" si="5"/>
        <v>1560.9</v>
      </c>
      <c r="R71" s="18">
        <v>1560.9</v>
      </c>
      <c r="S71" s="18"/>
      <c r="T71" s="18">
        <f t="shared" si="6"/>
        <v>1560.9</v>
      </c>
      <c r="U71" s="18">
        <v>1560.9</v>
      </c>
      <c r="V71" s="18"/>
      <c r="W71" s="18">
        <f t="shared" si="7"/>
        <v>1560.9</v>
      </c>
      <c r="X71" s="18">
        <v>1560.9</v>
      </c>
      <c r="Y71" s="18"/>
    </row>
    <row r="72" spans="1:25" ht="58.2" customHeight="1" x14ac:dyDescent="0.25">
      <c r="A72" s="57" t="s">
        <v>187</v>
      </c>
      <c r="B72" s="67">
        <v>10655</v>
      </c>
      <c r="C72" s="49" t="s">
        <v>32</v>
      </c>
      <c r="D72" s="49" t="s">
        <v>167</v>
      </c>
      <c r="E72" s="49" t="s">
        <v>33</v>
      </c>
      <c r="F72" s="53"/>
      <c r="G72" s="53"/>
      <c r="H72" s="12"/>
      <c r="I72" s="12"/>
      <c r="J72" s="12"/>
      <c r="K72" s="12"/>
      <c r="L72" s="16" t="s">
        <v>81</v>
      </c>
      <c r="M72" s="16" t="s">
        <v>81</v>
      </c>
      <c r="N72" s="18">
        <v>261.39999999999998</v>
      </c>
      <c r="O72" s="18">
        <v>261.39999999999998</v>
      </c>
      <c r="P72" s="18">
        <v>309.60000000000002</v>
      </c>
      <c r="Q72" s="18">
        <f t="shared" si="5"/>
        <v>623.9</v>
      </c>
      <c r="R72" s="18">
        <v>623.9</v>
      </c>
      <c r="S72" s="18"/>
      <c r="T72" s="18">
        <f t="shared" si="6"/>
        <v>623.9</v>
      </c>
      <c r="U72" s="18">
        <v>623.9</v>
      </c>
      <c r="V72" s="18"/>
      <c r="W72" s="18">
        <f t="shared" si="7"/>
        <v>623.9</v>
      </c>
      <c r="X72" s="18">
        <v>623.9</v>
      </c>
      <c r="Y72" s="18"/>
    </row>
    <row r="73" spans="1:25" ht="112.2" customHeight="1" x14ac:dyDescent="0.25">
      <c r="A73" s="49" t="s">
        <v>168</v>
      </c>
      <c r="B73" s="67">
        <v>10656</v>
      </c>
      <c r="C73" s="49" t="s">
        <v>32</v>
      </c>
      <c r="D73" s="49" t="s">
        <v>108</v>
      </c>
      <c r="E73" s="49" t="s">
        <v>33</v>
      </c>
      <c r="F73" s="49"/>
      <c r="G73" s="49"/>
      <c r="H73" s="11"/>
      <c r="I73" s="11"/>
      <c r="J73" s="11"/>
      <c r="K73" s="11"/>
      <c r="L73" s="16" t="s">
        <v>72</v>
      </c>
      <c r="M73" s="16" t="s">
        <v>70</v>
      </c>
      <c r="N73" s="18">
        <v>775.9</v>
      </c>
      <c r="O73" s="18">
        <v>35.299999999999997</v>
      </c>
      <c r="P73" s="18">
        <v>424.7</v>
      </c>
      <c r="Q73" s="18">
        <f t="shared" si="5"/>
        <v>47.9</v>
      </c>
      <c r="R73" s="18">
        <v>47.9</v>
      </c>
      <c r="S73" s="18"/>
      <c r="T73" s="18">
        <f t="shared" si="6"/>
        <v>47.9</v>
      </c>
      <c r="U73" s="18">
        <v>47.9</v>
      </c>
      <c r="V73" s="18"/>
      <c r="W73" s="18">
        <f t="shared" si="7"/>
        <v>47.9</v>
      </c>
      <c r="X73" s="18">
        <v>47.9</v>
      </c>
      <c r="Y73" s="18"/>
    </row>
    <row r="74" spans="1:25" ht="55.2" customHeight="1" x14ac:dyDescent="0.25">
      <c r="A74" s="49" t="s">
        <v>169</v>
      </c>
      <c r="B74" s="67">
        <v>10657</v>
      </c>
      <c r="C74" s="55" t="s">
        <v>32</v>
      </c>
      <c r="D74" s="49" t="s">
        <v>116</v>
      </c>
      <c r="E74" s="49" t="s">
        <v>33</v>
      </c>
      <c r="F74" s="49"/>
      <c r="G74" s="49"/>
      <c r="H74" s="36"/>
      <c r="I74" s="36"/>
      <c r="J74" s="36"/>
      <c r="K74" s="36"/>
      <c r="L74" s="16" t="s">
        <v>79</v>
      </c>
      <c r="M74" s="16" t="s">
        <v>80</v>
      </c>
      <c r="N74" s="18">
        <v>47</v>
      </c>
      <c r="O74" s="18">
        <v>44</v>
      </c>
      <c r="P74" s="18">
        <v>53.8</v>
      </c>
      <c r="Q74" s="18">
        <f t="shared" si="5"/>
        <v>56.4</v>
      </c>
      <c r="R74" s="18">
        <v>56.4</v>
      </c>
      <c r="S74" s="18"/>
      <c r="T74" s="18">
        <f t="shared" si="6"/>
        <v>56.4</v>
      </c>
      <c r="U74" s="18">
        <v>56.4</v>
      </c>
      <c r="V74" s="18"/>
      <c r="W74" s="18">
        <f t="shared" si="7"/>
        <v>56.4</v>
      </c>
      <c r="X74" s="18">
        <v>56.4</v>
      </c>
      <c r="Y74" s="18"/>
    </row>
    <row r="75" spans="1:25" s="25" customFormat="1" ht="126" customHeight="1" x14ac:dyDescent="0.2">
      <c r="A75" s="21" t="s">
        <v>170</v>
      </c>
      <c r="B75" s="64">
        <v>10700</v>
      </c>
      <c r="C75" s="22"/>
      <c r="D75" s="22"/>
      <c r="E75" s="22"/>
      <c r="F75" s="22"/>
      <c r="G75" s="22"/>
      <c r="H75" s="22"/>
      <c r="I75" s="22"/>
      <c r="J75" s="22"/>
      <c r="K75" s="22"/>
      <c r="L75" s="23"/>
      <c r="M75" s="23"/>
      <c r="N75" s="24">
        <f>SUM(N77:N102)</f>
        <v>162844.40000000002</v>
      </c>
      <c r="O75" s="24">
        <f>SUM(O77:O102)</f>
        <v>150495.9</v>
      </c>
      <c r="P75" s="24">
        <f>SUM(P77:P102)</f>
        <v>140664.80000000002</v>
      </c>
      <c r="Q75" s="24">
        <f>SUM(Q77:Q102)</f>
        <v>147074.4</v>
      </c>
      <c r="R75" s="24">
        <f>SUM(R77:R102)</f>
        <v>147074.4</v>
      </c>
      <c r="S75" s="24"/>
      <c r="T75" s="24">
        <f>SUM(T77:T102)</f>
        <v>174647.80000000002</v>
      </c>
      <c r="U75" s="24">
        <f>SUM(U77:U102)</f>
        <v>174647.80000000002</v>
      </c>
      <c r="V75" s="24"/>
      <c r="W75" s="24">
        <f>SUM(W77:W102)</f>
        <v>184926.5</v>
      </c>
      <c r="X75" s="24">
        <f>SUM(X77:X102)</f>
        <v>184926.5</v>
      </c>
      <c r="Y75" s="24"/>
    </row>
    <row r="76" spans="1:25" x14ac:dyDescent="0.25">
      <c r="A76" s="11" t="s">
        <v>18</v>
      </c>
      <c r="B76" s="65"/>
      <c r="C76" s="12"/>
      <c r="D76" s="12"/>
      <c r="E76" s="12"/>
      <c r="F76" s="12"/>
      <c r="G76" s="12"/>
      <c r="H76" s="12"/>
      <c r="I76" s="12"/>
      <c r="J76" s="12"/>
      <c r="K76" s="12"/>
      <c r="L76" s="16"/>
      <c r="M76" s="16"/>
      <c r="N76" s="18"/>
      <c r="O76" s="18"/>
      <c r="P76" s="18"/>
      <c r="Q76" s="18"/>
      <c r="R76" s="18"/>
      <c r="S76" s="18"/>
      <c r="T76" s="18"/>
      <c r="U76" s="18"/>
      <c r="V76" s="18"/>
      <c r="W76" s="18"/>
      <c r="X76" s="18"/>
      <c r="Y76" s="18"/>
    </row>
    <row r="77" spans="1:25" ht="14.4" customHeight="1" x14ac:dyDescent="0.25">
      <c r="A77" s="74" t="s">
        <v>171</v>
      </c>
      <c r="B77" s="77">
        <v>10701</v>
      </c>
      <c r="C77" s="74" t="s">
        <v>196</v>
      </c>
      <c r="D77" s="74" t="s">
        <v>197</v>
      </c>
      <c r="E77" s="74" t="s">
        <v>199</v>
      </c>
      <c r="F77" s="74"/>
      <c r="G77" s="74"/>
      <c r="H77" s="74"/>
      <c r="I77" s="74"/>
      <c r="J77" s="74"/>
      <c r="K77" s="74"/>
      <c r="L77" s="16" t="s">
        <v>69</v>
      </c>
      <c r="M77" s="16" t="s">
        <v>76</v>
      </c>
      <c r="N77" s="18">
        <v>801.2</v>
      </c>
      <c r="O77" s="18">
        <v>801.2</v>
      </c>
      <c r="P77" s="18">
        <v>595.4</v>
      </c>
      <c r="Q77" s="18">
        <f t="shared" ref="Q77:Q100" si="11">SUM(R77:S77)</f>
        <v>608.9</v>
      </c>
      <c r="R77" s="18">
        <v>608.9</v>
      </c>
      <c r="S77" s="18"/>
      <c r="T77" s="18">
        <f t="shared" ref="T77:T100" si="12">SUM(U77:V77)</f>
        <v>608.9</v>
      </c>
      <c r="U77" s="18">
        <v>608.9</v>
      </c>
      <c r="V77" s="18"/>
      <c r="W77" s="18">
        <f t="shared" ref="W77:W100" si="13">SUM(X77:Y77)</f>
        <v>608.9</v>
      </c>
      <c r="X77" s="18">
        <v>608.9</v>
      </c>
      <c r="Y77" s="18"/>
    </row>
    <row r="78" spans="1:25" ht="13.2" customHeight="1" x14ac:dyDescent="0.25">
      <c r="A78" s="75"/>
      <c r="B78" s="79"/>
      <c r="C78" s="75"/>
      <c r="D78" s="75"/>
      <c r="E78" s="75"/>
      <c r="F78" s="75"/>
      <c r="G78" s="75"/>
      <c r="H78" s="75"/>
      <c r="I78" s="75"/>
      <c r="J78" s="75"/>
      <c r="K78" s="75"/>
      <c r="L78" s="16" t="s">
        <v>69</v>
      </c>
      <c r="M78" s="16" t="s">
        <v>79</v>
      </c>
      <c r="N78" s="18">
        <v>276</v>
      </c>
      <c r="O78" s="18">
        <v>276</v>
      </c>
      <c r="P78" s="18">
        <v>324</v>
      </c>
      <c r="Q78" s="18">
        <f t="shared" si="11"/>
        <v>340.2</v>
      </c>
      <c r="R78" s="18">
        <v>340.2</v>
      </c>
      <c r="S78" s="18"/>
      <c r="T78" s="18">
        <f t="shared" si="12"/>
        <v>340.2</v>
      </c>
      <c r="U78" s="18">
        <v>340.2</v>
      </c>
      <c r="V78" s="18"/>
      <c r="W78" s="18">
        <f t="shared" si="13"/>
        <v>340.2</v>
      </c>
      <c r="X78" s="18">
        <v>340.2</v>
      </c>
      <c r="Y78" s="18"/>
    </row>
    <row r="79" spans="1:25" ht="13.8" customHeight="1" x14ac:dyDescent="0.25">
      <c r="A79" s="75"/>
      <c r="B79" s="79"/>
      <c r="C79" s="75"/>
      <c r="D79" s="75"/>
      <c r="E79" s="75"/>
      <c r="F79" s="75"/>
      <c r="G79" s="75"/>
      <c r="H79" s="75"/>
      <c r="I79" s="75"/>
      <c r="J79" s="75"/>
      <c r="K79" s="75"/>
      <c r="L79" s="16" t="s">
        <v>69</v>
      </c>
      <c r="M79" s="16" t="s">
        <v>72</v>
      </c>
      <c r="N79" s="18">
        <v>18448.900000000001</v>
      </c>
      <c r="O79" s="18">
        <v>18414.2</v>
      </c>
      <c r="P79" s="18">
        <v>17467.3</v>
      </c>
      <c r="Q79" s="18">
        <f t="shared" si="11"/>
        <v>18961.7</v>
      </c>
      <c r="R79" s="18">
        <v>18961.7</v>
      </c>
      <c r="S79" s="18"/>
      <c r="T79" s="18">
        <f t="shared" si="12"/>
        <v>18754.099999999999</v>
      </c>
      <c r="U79" s="18">
        <v>18754.099999999999</v>
      </c>
      <c r="V79" s="18"/>
      <c r="W79" s="18">
        <f t="shared" si="13"/>
        <v>18754.099999999999</v>
      </c>
      <c r="X79" s="18">
        <v>18754.099999999999</v>
      </c>
      <c r="Y79" s="18"/>
    </row>
    <row r="80" spans="1:25" ht="13.8" customHeight="1" x14ac:dyDescent="0.25">
      <c r="A80" s="75"/>
      <c r="B80" s="79"/>
      <c r="C80" s="75"/>
      <c r="D80" s="75"/>
      <c r="E80" s="75"/>
      <c r="F80" s="75"/>
      <c r="G80" s="75"/>
      <c r="H80" s="75"/>
      <c r="I80" s="75"/>
      <c r="J80" s="75"/>
      <c r="K80" s="75"/>
      <c r="L80" s="16" t="s">
        <v>72</v>
      </c>
      <c r="M80" s="16" t="s">
        <v>75</v>
      </c>
      <c r="N80" s="18">
        <v>134.19999999999999</v>
      </c>
      <c r="O80" s="18">
        <v>134.19999999999999</v>
      </c>
      <c r="P80" s="18"/>
      <c r="Q80" s="18">
        <f t="shared" si="11"/>
        <v>0</v>
      </c>
      <c r="R80" s="18"/>
      <c r="S80" s="18"/>
      <c r="T80" s="18">
        <f t="shared" si="12"/>
        <v>0</v>
      </c>
      <c r="U80" s="18"/>
      <c r="V80" s="18"/>
      <c r="W80" s="18">
        <f t="shared" si="13"/>
        <v>0</v>
      </c>
      <c r="X80" s="18"/>
      <c r="Y80" s="18"/>
    </row>
    <row r="81" spans="1:25" ht="15.6" customHeight="1" x14ac:dyDescent="0.25">
      <c r="A81" s="82"/>
      <c r="B81" s="78"/>
      <c r="C81" s="82"/>
      <c r="D81" s="82"/>
      <c r="E81" s="82"/>
      <c r="F81" s="82"/>
      <c r="G81" s="82"/>
      <c r="H81" s="82"/>
      <c r="I81" s="82"/>
      <c r="J81" s="82"/>
      <c r="K81" s="82"/>
      <c r="L81" s="16" t="s">
        <v>81</v>
      </c>
      <c r="M81" s="16" t="s">
        <v>77</v>
      </c>
      <c r="N81" s="18">
        <v>1497</v>
      </c>
      <c r="O81" s="18">
        <v>1497</v>
      </c>
      <c r="P81" s="18">
        <v>1634.3</v>
      </c>
      <c r="Q81" s="18">
        <f t="shared" si="11"/>
        <v>1553.8</v>
      </c>
      <c r="R81" s="18">
        <v>1553.8</v>
      </c>
      <c r="S81" s="18"/>
      <c r="T81" s="18">
        <f t="shared" si="12"/>
        <v>1553.8</v>
      </c>
      <c r="U81" s="18">
        <v>1553.8</v>
      </c>
      <c r="V81" s="18"/>
      <c r="W81" s="18">
        <f t="shared" si="13"/>
        <v>1553.8</v>
      </c>
      <c r="X81" s="18">
        <v>1553.8</v>
      </c>
      <c r="Y81" s="18"/>
    </row>
    <row r="82" spans="1:25" ht="13.8" customHeight="1" x14ac:dyDescent="0.25">
      <c r="A82" s="74" t="s">
        <v>172</v>
      </c>
      <c r="B82" s="77">
        <v>10702</v>
      </c>
      <c r="C82" s="74" t="s">
        <v>198</v>
      </c>
      <c r="D82" s="74" t="s">
        <v>197</v>
      </c>
      <c r="E82" s="74" t="s">
        <v>199</v>
      </c>
      <c r="F82" s="74"/>
      <c r="G82" s="74"/>
      <c r="H82" s="74"/>
      <c r="I82" s="74"/>
      <c r="J82" s="74"/>
      <c r="K82" s="74"/>
      <c r="L82" s="16" t="s">
        <v>69</v>
      </c>
      <c r="M82" s="16" t="s">
        <v>76</v>
      </c>
      <c r="N82" s="18">
        <v>2860.5</v>
      </c>
      <c r="O82" s="18">
        <v>2854.6</v>
      </c>
      <c r="P82" s="18">
        <v>1971.4</v>
      </c>
      <c r="Q82" s="18">
        <f t="shared" si="11"/>
        <v>2016.1</v>
      </c>
      <c r="R82" s="18">
        <v>2016.1</v>
      </c>
      <c r="S82" s="18"/>
      <c r="T82" s="18">
        <f t="shared" si="12"/>
        <v>2016.1</v>
      </c>
      <c r="U82" s="18">
        <v>2016.1</v>
      </c>
      <c r="V82" s="18"/>
      <c r="W82" s="18">
        <f t="shared" si="13"/>
        <v>2016.1</v>
      </c>
      <c r="X82" s="18">
        <v>2016.1</v>
      </c>
      <c r="Y82" s="18"/>
    </row>
    <row r="83" spans="1:25" ht="18" customHeight="1" x14ac:dyDescent="0.25">
      <c r="A83" s="75"/>
      <c r="B83" s="79"/>
      <c r="C83" s="75"/>
      <c r="D83" s="75"/>
      <c r="E83" s="75"/>
      <c r="F83" s="75"/>
      <c r="G83" s="75"/>
      <c r="H83" s="75"/>
      <c r="I83" s="75"/>
      <c r="J83" s="75"/>
      <c r="K83" s="75"/>
      <c r="L83" s="16" t="s">
        <v>69</v>
      </c>
      <c r="M83" s="16" t="s">
        <v>72</v>
      </c>
      <c r="N83" s="18">
        <v>47649.4</v>
      </c>
      <c r="O83" s="18">
        <v>47640.800000000003</v>
      </c>
      <c r="P83" s="18">
        <v>48243.8</v>
      </c>
      <c r="Q83" s="18">
        <f t="shared" si="11"/>
        <v>54197.599999999999</v>
      </c>
      <c r="R83" s="18">
        <v>54197.599999999999</v>
      </c>
      <c r="S83" s="18"/>
      <c r="T83" s="18">
        <f t="shared" si="12"/>
        <v>54197.599999999999</v>
      </c>
      <c r="U83" s="18">
        <v>54197.599999999999</v>
      </c>
      <c r="V83" s="18"/>
      <c r="W83" s="18">
        <f t="shared" si="13"/>
        <v>54197.599999999999</v>
      </c>
      <c r="X83" s="18">
        <v>54197.599999999999</v>
      </c>
      <c r="Y83" s="18"/>
    </row>
    <row r="84" spans="1:25" ht="14.4" customHeight="1" x14ac:dyDescent="0.25">
      <c r="A84" s="75"/>
      <c r="B84" s="79"/>
      <c r="C84" s="75"/>
      <c r="D84" s="75"/>
      <c r="E84" s="75"/>
      <c r="F84" s="75"/>
      <c r="G84" s="75"/>
      <c r="H84" s="75"/>
      <c r="I84" s="75"/>
      <c r="J84" s="75"/>
      <c r="K84" s="75"/>
      <c r="L84" s="16" t="s">
        <v>72</v>
      </c>
      <c r="M84" s="16" t="s">
        <v>75</v>
      </c>
      <c r="N84" s="18">
        <v>444.3</v>
      </c>
      <c r="O84" s="18">
        <v>444.3</v>
      </c>
      <c r="P84" s="18"/>
      <c r="Q84" s="18">
        <f t="shared" si="11"/>
        <v>0</v>
      </c>
      <c r="R84" s="18"/>
      <c r="S84" s="18"/>
      <c r="T84" s="18">
        <f t="shared" si="12"/>
        <v>0</v>
      </c>
      <c r="U84" s="18"/>
      <c r="V84" s="18"/>
      <c r="W84" s="18">
        <f t="shared" si="13"/>
        <v>0</v>
      </c>
      <c r="X84" s="18"/>
      <c r="Y84" s="18"/>
    </row>
    <row r="85" spans="1:25" ht="16.2" customHeight="1" x14ac:dyDescent="0.25">
      <c r="A85" s="82"/>
      <c r="B85" s="78"/>
      <c r="C85" s="82"/>
      <c r="D85" s="82"/>
      <c r="E85" s="82"/>
      <c r="F85" s="82"/>
      <c r="G85" s="82"/>
      <c r="H85" s="82"/>
      <c r="I85" s="82"/>
      <c r="J85" s="82"/>
      <c r="K85" s="82"/>
      <c r="L85" s="16" t="s">
        <v>81</v>
      </c>
      <c r="M85" s="16" t="s">
        <v>77</v>
      </c>
      <c r="N85" s="18">
        <v>4717</v>
      </c>
      <c r="O85" s="18">
        <v>4717</v>
      </c>
      <c r="P85" s="18">
        <v>4548</v>
      </c>
      <c r="Q85" s="18">
        <f t="shared" si="11"/>
        <v>4811.3</v>
      </c>
      <c r="R85" s="18">
        <v>4811.3</v>
      </c>
      <c r="S85" s="18"/>
      <c r="T85" s="18">
        <f t="shared" si="12"/>
        <v>4811.3</v>
      </c>
      <c r="U85" s="18">
        <v>4811.3</v>
      </c>
      <c r="V85" s="18"/>
      <c r="W85" s="18">
        <f t="shared" si="13"/>
        <v>4811.3</v>
      </c>
      <c r="X85" s="18">
        <v>4811.3</v>
      </c>
      <c r="Y85" s="18"/>
    </row>
    <row r="86" spans="1:25" ht="75.75" customHeight="1" x14ac:dyDescent="0.25">
      <c r="A86" s="74" t="s">
        <v>173</v>
      </c>
      <c r="B86" s="77">
        <v>10708</v>
      </c>
      <c r="C86" s="74" t="s">
        <v>32</v>
      </c>
      <c r="D86" s="74" t="s">
        <v>58</v>
      </c>
      <c r="E86" s="74" t="s">
        <v>33</v>
      </c>
      <c r="F86" s="74"/>
      <c r="G86" s="74"/>
      <c r="H86" s="74"/>
      <c r="I86" s="31"/>
      <c r="J86" s="31"/>
      <c r="K86" s="31"/>
      <c r="L86" s="16" t="s">
        <v>69</v>
      </c>
      <c r="M86" s="16" t="s">
        <v>70</v>
      </c>
      <c r="N86" s="18">
        <v>294.89999999999998</v>
      </c>
      <c r="O86" s="18">
        <v>294.89999999999998</v>
      </c>
      <c r="P86" s="18">
        <v>330.7</v>
      </c>
      <c r="Q86" s="18">
        <f t="shared" si="11"/>
        <v>389.6</v>
      </c>
      <c r="R86" s="18">
        <v>389.6</v>
      </c>
      <c r="S86" s="18"/>
      <c r="T86" s="18">
        <f t="shared" si="12"/>
        <v>389.6</v>
      </c>
      <c r="U86" s="18">
        <v>389.6</v>
      </c>
      <c r="V86" s="18"/>
      <c r="W86" s="18">
        <f t="shared" si="13"/>
        <v>389.6</v>
      </c>
      <c r="X86" s="18">
        <v>389.6</v>
      </c>
      <c r="Y86" s="18"/>
    </row>
    <row r="87" spans="1:25" ht="63.6" customHeight="1" x14ac:dyDescent="0.25">
      <c r="A87" s="82"/>
      <c r="B87" s="78"/>
      <c r="C87" s="82"/>
      <c r="D87" s="82"/>
      <c r="E87" s="82"/>
      <c r="F87" s="82"/>
      <c r="G87" s="82"/>
      <c r="H87" s="82"/>
      <c r="I87" s="44"/>
      <c r="J87" s="44"/>
      <c r="K87" s="44"/>
      <c r="L87" s="16" t="s">
        <v>69</v>
      </c>
      <c r="M87" s="16" t="s">
        <v>71</v>
      </c>
      <c r="N87" s="18">
        <v>25354.400000000001</v>
      </c>
      <c r="O87" s="18">
        <v>23724.7</v>
      </c>
      <c r="P87" s="18">
        <v>13028.7</v>
      </c>
      <c r="Q87" s="18">
        <f t="shared" si="11"/>
        <v>15126.6</v>
      </c>
      <c r="R87" s="18">
        <v>15126.6</v>
      </c>
      <c r="S87" s="18"/>
      <c r="T87" s="18">
        <f t="shared" si="12"/>
        <v>15186.6</v>
      </c>
      <c r="U87" s="18">
        <v>15186.6</v>
      </c>
      <c r="V87" s="18"/>
      <c r="W87" s="18">
        <f t="shared" si="13"/>
        <v>15186.6</v>
      </c>
      <c r="X87" s="18">
        <v>15186.6</v>
      </c>
      <c r="Y87" s="18"/>
    </row>
    <row r="88" spans="1:25" ht="13.8" customHeight="1" x14ac:dyDescent="0.25">
      <c r="A88" s="74" t="s">
        <v>174</v>
      </c>
      <c r="B88" s="77">
        <v>10713</v>
      </c>
      <c r="C88" s="74" t="s">
        <v>32</v>
      </c>
      <c r="D88" s="74" t="s">
        <v>121</v>
      </c>
      <c r="E88" s="74" t="s">
        <v>33</v>
      </c>
      <c r="F88" s="113"/>
      <c r="G88" s="113"/>
      <c r="H88" s="113"/>
      <c r="I88" s="47"/>
      <c r="J88" s="47"/>
      <c r="K88" s="47"/>
      <c r="L88" s="16" t="s">
        <v>69</v>
      </c>
      <c r="M88" s="16" t="s">
        <v>81</v>
      </c>
      <c r="N88" s="18"/>
      <c r="O88" s="18"/>
      <c r="P88" s="18">
        <v>2213.5</v>
      </c>
      <c r="Q88" s="18">
        <f t="shared" si="11"/>
        <v>0</v>
      </c>
      <c r="R88" s="18"/>
      <c r="S88" s="18"/>
      <c r="T88" s="18">
        <f t="shared" si="12"/>
        <v>0</v>
      </c>
      <c r="U88" s="18"/>
      <c r="V88" s="18"/>
      <c r="W88" s="18">
        <f t="shared" si="13"/>
        <v>0</v>
      </c>
      <c r="X88" s="18"/>
      <c r="Y88" s="18"/>
    </row>
    <row r="89" spans="1:25" ht="21" customHeight="1" x14ac:dyDescent="0.25">
      <c r="A89" s="75"/>
      <c r="B89" s="79"/>
      <c r="C89" s="75"/>
      <c r="D89" s="75"/>
      <c r="E89" s="75"/>
      <c r="F89" s="75"/>
      <c r="G89" s="75"/>
      <c r="H89" s="75"/>
      <c r="I89" s="40"/>
      <c r="J89" s="40"/>
      <c r="K89" s="40"/>
      <c r="L89" s="16" t="s">
        <v>69</v>
      </c>
      <c r="M89" s="16" t="s">
        <v>71</v>
      </c>
      <c r="N89" s="18">
        <v>1222.2</v>
      </c>
      <c r="O89" s="18">
        <v>1222.2</v>
      </c>
      <c r="P89" s="18"/>
      <c r="Q89" s="18"/>
      <c r="R89" s="18"/>
      <c r="S89" s="18"/>
      <c r="T89" s="18"/>
      <c r="U89" s="18"/>
      <c r="V89" s="18"/>
      <c r="W89" s="18"/>
      <c r="X89" s="18"/>
      <c r="Y89" s="18"/>
    </row>
    <row r="90" spans="1:25" ht="18" customHeight="1" x14ac:dyDescent="0.25">
      <c r="A90" s="75"/>
      <c r="B90" s="79"/>
      <c r="C90" s="75"/>
      <c r="D90" s="75"/>
      <c r="E90" s="75"/>
      <c r="F90" s="75"/>
      <c r="G90" s="75"/>
      <c r="H90" s="75"/>
      <c r="I90" s="44"/>
      <c r="J90" s="44"/>
      <c r="K90" s="44"/>
      <c r="L90" s="16" t="s">
        <v>72</v>
      </c>
      <c r="M90" s="16" t="s">
        <v>75</v>
      </c>
      <c r="N90" s="18">
        <v>152.80000000000001</v>
      </c>
      <c r="O90" s="18">
        <v>152.80000000000001</v>
      </c>
      <c r="P90" s="18"/>
      <c r="Q90" s="18"/>
      <c r="R90" s="18"/>
      <c r="S90" s="18"/>
      <c r="T90" s="18"/>
      <c r="U90" s="18"/>
      <c r="V90" s="18"/>
      <c r="W90" s="18"/>
      <c r="X90" s="18"/>
      <c r="Y90" s="18"/>
    </row>
    <row r="91" spans="1:25" ht="22.8" customHeight="1" x14ac:dyDescent="0.25">
      <c r="A91" s="75"/>
      <c r="B91" s="79"/>
      <c r="C91" s="75"/>
      <c r="D91" s="75"/>
      <c r="E91" s="75"/>
      <c r="F91" s="75"/>
      <c r="G91" s="75"/>
      <c r="H91" s="75"/>
      <c r="I91" s="44"/>
      <c r="J91" s="44"/>
      <c r="K91" s="44"/>
      <c r="L91" s="16" t="s">
        <v>81</v>
      </c>
      <c r="M91" s="16" t="s">
        <v>69</v>
      </c>
      <c r="N91" s="18">
        <v>152.80000000000001</v>
      </c>
      <c r="O91" s="18">
        <v>152.80000000000001</v>
      </c>
      <c r="P91" s="18"/>
      <c r="Q91" s="18"/>
      <c r="R91" s="18"/>
      <c r="S91" s="18"/>
      <c r="T91" s="18"/>
      <c r="U91" s="18"/>
      <c r="V91" s="18"/>
      <c r="W91" s="18"/>
      <c r="X91" s="18"/>
      <c r="Y91" s="18"/>
    </row>
    <row r="92" spans="1:25" ht="18.600000000000001" customHeight="1" x14ac:dyDescent="0.25">
      <c r="A92" s="75"/>
      <c r="B92" s="79"/>
      <c r="C92" s="75"/>
      <c r="D92" s="75"/>
      <c r="E92" s="75"/>
      <c r="F92" s="75"/>
      <c r="G92" s="75"/>
      <c r="H92" s="75"/>
      <c r="I92" s="44"/>
      <c r="J92" s="44"/>
      <c r="K92" s="44"/>
      <c r="L92" s="16" t="s">
        <v>81</v>
      </c>
      <c r="M92" s="16" t="s">
        <v>79</v>
      </c>
      <c r="N92" s="18">
        <v>152.80000000000001</v>
      </c>
      <c r="O92" s="18">
        <v>152.80000000000001</v>
      </c>
      <c r="P92" s="18"/>
      <c r="Q92" s="18"/>
      <c r="R92" s="18"/>
      <c r="S92" s="18"/>
      <c r="T92" s="18"/>
      <c r="U92" s="18"/>
      <c r="V92" s="18"/>
      <c r="W92" s="18"/>
      <c r="X92" s="18"/>
      <c r="Y92" s="18"/>
    </row>
    <row r="93" spans="1:25" ht="16.8" customHeight="1" x14ac:dyDescent="0.25">
      <c r="A93" s="75"/>
      <c r="B93" s="79"/>
      <c r="C93" s="75"/>
      <c r="D93" s="75"/>
      <c r="E93" s="75"/>
      <c r="F93" s="75"/>
      <c r="G93" s="75"/>
      <c r="H93" s="75"/>
      <c r="I93" s="44"/>
      <c r="J93" s="44"/>
      <c r="K93" s="44"/>
      <c r="L93" s="16" t="s">
        <v>81</v>
      </c>
      <c r="M93" s="16" t="s">
        <v>77</v>
      </c>
      <c r="N93" s="18">
        <v>305.5</v>
      </c>
      <c r="O93" s="18">
        <v>305.5</v>
      </c>
      <c r="P93" s="18"/>
      <c r="Q93" s="18"/>
      <c r="R93" s="18"/>
      <c r="S93" s="18"/>
      <c r="T93" s="18"/>
      <c r="U93" s="18"/>
      <c r="V93" s="18"/>
      <c r="W93" s="18"/>
      <c r="X93" s="18"/>
      <c r="Y93" s="18"/>
    </row>
    <row r="94" spans="1:25" ht="18" customHeight="1" x14ac:dyDescent="0.25">
      <c r="A94" s="82"/>
      <c r="B94" s="78"/>
      <c r="C94" s="82"/>
      <c r="D94" s="82"/>
      <c r="E94" s="82"/>
      <c r="F94" s="82"/>
      <c r="G94" s="82"/>
      <c r="H94" s="82"/>
      <c r="I94" s="44"/>
      <c r="J94" s="44"/>
      <c r="K94" s="44"/>
      <c r="L94" s="16" t="s">
        <v>78</v>
      </c>
      <c r="M94" s="16" t="s">
        <v>69</v>
      </c>
      <c r="N94" s="18">
        <v>763.9</v>
      </c>
      <c r="O94" s="18">
        <v>763.9</v>
      </c>
      <c r="P94" s="18"/>
      <c r="Q94" s="18"/>
      <c r="R94" s="18"/>
      <c r="S94" s="18"/>
      <c r="T94" s="18"/>
      <c r="U94" s="18"/>
      <c r="V94" s="18"/>
      <c r="W94" s="18"/>
      <c r="X94" s="18"/>
      <c r="Y94" s="18"/>
    </row>
    <row r="95" spans="1:25" ht="147.6" customHeight="1" x14ac:dyDescent="0.25">
      <c r="A95" s="11" t="s">
        <v>175</v>
      </c>
      <c r="B95" s="65">
        <v>10717</v>
      </c>
      <c r="C95" s="11" t="s">
        <v>32</v>
      </c>
      <c r="D95" s="11" t="s">
        <v>59</v>
      </c>
      <c r="E95" s="11" t="s">
        <v>33</v>
      </c>
      <c r="F95" s="12"/>
      <c r="G95" s="12"/>
      <c r="H95" s="12"/>
      <c r="I95" s="12"/>
      <c r="J95" s="12"/>
      <c r="K95" s="12"/>
      <c r="L95" s="16" t="s">
        <v>74</v>
      </c>
      <c r="M95" s="16" t="s">
        <v>76</v>
      </c>
      <c r="N95" s="18">
        <v>5374.7</v>
      </c>
      <c r="O95" s="18">
        <v>5374.7</v>
      </c>
      <c r="P95" s="18">
        <v>4913.6000000000004</v>
      </c>
      <c r="Q95" s="18">
        <f t="shared" si="11"/>
        <v>4854.2</v>
      </c>
      <c r="R95" s="18">
        <v>4854.2</v>
      </c>
      <c r="S95" s="18"/>
      <c r="T95" s="18">
        <f t="shared" si="12"/>
        <v>4854.2</v>
      </c>
      <c r="U95" s="18">
        <v>4854.2</v>
      </c>
      <c r="V95" s="18"/>
      <c r="W95" s="18">
        <f t="shared" si="13"/>
        <v>4854.2</v>
      </c>
      <c r="X95" s="18">
        <v>4854.2</v>
      </c>
      <c r="Y95" s="18"/>
    </row>
    <row r="96" spans="1:25" ht="147.6" customHeight="1" x14ac:dyDescent="0.25">
      <c r="A96" s="41" t="s">
        <v>176</v>
      </c>
      <c r="B96" s="65">
        <v>10720</v>
      </c>
      <c r="C96" s="41" t="s">
        <v>32</v>
      </c>
      <c r="D96" s="41" t="s">
        <v>122</v>
      </c>
      <c r="E96" s="41" t="s">
        <v>33</v>
      </c>
      <c r="F96" s="12"/>
      <c r="G96" s="12"/>
      <c r="H96" s="12"/>
      <c r="I96" s="12"/>
      <c r="J96" s="12"/>
      <c r="K96" s="12"/>
      <c r="L96" s="16" t="s">
        <v>75</v>
      </c>
      <c r="M96" s="16" t="s">
        <v>76</v>
      </c>
      <c r="N96" s="18">
        <v>25037</v>
      </c>
      <c r="O96" s="18">
        <v>18538.099999999999</v>
      </c>
      <c r="P96" s="18">
        <v>8593</v>
      </c>
      <c r="Q96" s="18">
        <f t="shared" si="11"/>
        <v>0</v>
      </c>
      <c r="R96" s="18">
        <v>0</v>
      </c>
      <c r="S96" s="18"/>
      <c r="T96" s="18">
        <f t="shared" si="12"/>
        <v>0</v>
      </c>
      <c r="U96" s="18">
        <v>0</v>
      </c>
      <c r="V96" s="18"/>
      <c r="W96" s="18">
        <f t="shared" si="13"/>
        <v>0</v>
      </c>
      <c r="X96" s="18">
        <v>0</v>
      </c>
      <c r="Y96" s="18"/>
    </row>
    <row r="97" spans="1:25" ht="57" customHeight="1" x14ac:dyDescent="0.25">
      <c r="A97" s="11" t="s">
        <v>177</v>
      </c>
      <c r="B97" s="65">
        <v>10723</v>
      </c>
      <c r="C97" s="11" t="s">
        <v>32</v>
      </c>
      <c r="D97" s="11" t="s">
        <v>61</v>
      </c>
      <c r="E97" s="11" t="s">
        <v>33</v>
      </c>
      <c r="F97" s="11" t="s">
        <v>35</v>
      </c>
      <c r="G97" s="11" t="s">
        <v>60</v>
      </c>
      <c r="H97" s="11" t="s">
        <v>37</v>
      </c>
      <c r="I97" s="12"/>
      <c r="J97" s="12"/>
      <c r="K97" s="12"/>
      <c r="L97" s="16" t="s">
        <v>73</v>
      </c>
      <c r="M97" s="16" t="s">
        <v>69</v>
      </c>
      <c r="N97" s="18">
        <v>4964.8999999999996</v>
      </c>
      <c r="O97" s="18">
        <v>4964.8999999999996</v>
      </c>
      <c r="P97" s="18">
        <v>5183.1000000000004</v>
      </c>
      <c r="Q97" s="18">
        <f t="shared" si="11"/>
        <v>9861</v>
      </c>
      <c r="R97" s="18">
        <v>9861</v>
      </c>
      <c r="S97" s="18"/>
      <c r="T97" s="18">
        <f t="shared" si="12"/>
        <v>9861</v>
      </c>
      <c r="U97" s="18">
        <v>9861</v>
      </c>
      <c r="V97" s="18"/>
      <c r="W97" s="18">
        <f t="shared" si="13"/>
        <v>9861</v>
      </c>
      <c r="X97" s="18">
        <v>9861</v>
      </c>
      <c r="Y97" s="18"/>
    </row>
    <row r="98" spans="1:25" ht="253.8" customHeight="1" x14ac:dyDescent="0.25">
      <c r="A98" s="11" t="s">
        <v>178</v>
      </c>
      <c r="B98" s="65">
        <v>10724</v>
      </c>
      <c r="C98" s="11" t="s">
        <v>109</v>
      </c>
      <c r="D98" s="11" t="s">
        <v>110</v>
      </c>
      <c r="E98" s="11" t="s">
        <v>111</v>
      </c>
      <c r="F98" s="31"/>
      <c r="G98" s="31"/>
      <c r="H98" s="31"/>
      <c r="I98" s="32"/>
      <c r="J98" s="32"/>
      <c r="K98" s="32"/>
      <c r="L98" s="16" t="s">
        <v>81</v>
      </c>
      <c r="M98" s="16" t="s">
        <v>76</v>
      </c>
      <c r="N98" s="18">
        <v>10184.6</v>
      </c>
      <c r="O98" s="18">
        <v>9984.6</v>
      </c>
      <c r="P98" s="18">
        <v>4618</v>
      </c>
      <c r="Q98" s="18">
        <f t="shared" si="11"/>
        <v>9353.4</v>
      </c>
      <c r="R98" s="18">
        <v>9353.4</v>
      </c>
      <c r="S98" s="18"/>
      <c r="T98" s="18">
        <f t="shared" si="12"/>
        <v>9200.1</v>
      </c>
      <c r="U98" s="18">
        <v>9200.1</v>
      </c>
      <c r="V98" s="18"/>
      <c r="W98" s="18">
        <f t="shared" si="13"/>
        <v>8821.2000000000007</v>
      </c>
      <c r="X98" s="18">
        <v>8821.2000000000007</v>
      </c>
      <c r="Y98" s="18"/>
    </row>
    <row r="99" spans="1:25" ht="28.2" customHeight="1" x14ac:dyDescent="0.25">
      <c r="A99" s="74" t="s">
        <v>179</v>
      </c>
      <c r="B99" s="77">
        <v>10726</v>
      </c>
      <c r="C99" s="74" t="s">
        <v>32</v>
      </c>
      <c r="D99" s="74" t="s">
        <v>61</v>
      </c>
      <c r="E99" s="74" t="s">
        <v>33</v>
      </c>
      <c r="F99" s="76" t="s">
        <v>117</v>
      </c>
      <c r="G99" s="74"/>
      <c r="H99" s="74"/>
      <c r="I99" s="74"/>
      <c r="J99" s="74"/>
      <c r="K99" s="74"/>
      <c r="L99" s="16" t="s">
        <v>69</v>
      </c>
      <c r="M99" s="16" t="s">
        <v>72</v>
      </c>
      <c r="N99" s="18">
        <v>57.7</v>
      </c>
      <c r="O99" s="18">
        <v>57.7</v>
      </c>
      <c r="P99" s="18"/>
      <c r="Q99" s="18">
        <f t="shared" si="11"/>
        <v>0</v>
      </c>
      <c r="R99" s="18"/>
      <c r="S99" s="18"/>
      <c r="T99" s="18">
        <f t="shared" si="12"/>
        <v>0</v>
      </c>
      <c r="U99" s="18"/>
      <c r="V99" s="18"/>
      <c r="W99" s="18">
        <f t="shared" si="13"/>
        <v>0</v>
      </c>
      <c r="X99" s="18"/>
      <c r="Y99" s="18"/>
    </row>
    <row r="100" spans="1:25" ht="19.2" customHeight="1" x14ac:dyDescent="0.25">
      <c r="A100" s="75"/>
      <c r="B100" s="79"/>
      <c r="C100" s="75"/>
      <c r="D100" s="75"/>
      <c r="E100" s="75"/>
      <c r="F100" s="75"/>
      <c r="G100" s="75"/>
      <c r="H100" s="75"/>
      <c r="I100" s="75"/>
      <c r="J100" s="75"/>
      <c r="K100" s="75"/>
      <c r="L100" s="16" t="s">
        <v>69</v>
      </c>
      <c r="M100" s="16" t="s">
        <v>82</v>
      </c>
      <c r="N100" s="18">
        <v>3970.7</v>
      </c>
      <c r="O100" s="18"/>
      <c r="P100" s="18">
        <v>27000</v>
      </c>
      <c r="Q100" s="18">
        <f t="shared" si="11"/>
        <v>25000</v>
      </c>
      <c r="R100" s="18">
        <v>25000</v>
      </c>
      <c r="S100" s="18"/>
      <c r="T100" s="18">
        <f t="shared" si="12"/>
        <v>52874.3</v>
      </c>
      <c r="U100" s="18">
        <v>52874.3</v>
      </c>
      <c r="V100" s="18"/>
      <c r="W100" s="18">
        <f t="shared" si="13"/>
        <v>63531.9</v>
      </c>
      <c r="X100" s="18">
        <v>63531.9</v>
      </c>
      <c r="Y100" s="18"/>
    </row>
    <row r="101" spans="1:25" ht="22.2" customHeight="1" x14ac:dyDescent="0.25">
      <c r="A101" s="75"/>
      <c r="B101" s="79"/>
      <c r="C101" s="75"/>
      <c r="D101" s="75"/>
      <c r="E101" s="75"/>
      <c r="F101" s="75"/>
      <c r="G101" s="75"/>
      <c r="H101" s="75"/>
      <c r="I101" s="75"/>
      <c r="J101" s="75"/>
      <c r="K101" s="75"/>
      <c r="L101" s="16" t="s">
        <v>69</v>
      </c>
      <c r="M101" s="16" t="s">
        <v>71</v>
      </c>
      <c r="N101" s="18">
        <v>5727</v>
      </c>
      <c r="O101" s="18">
        <v>5727</v>
      </c>
      <c r="P101" s="18"/>
      <c r="Q101" s="18"/>
      <c r="R101" s="18"/>
      <c r="S101" s="18"/>
      <c r="T101" s="18"/>
      <c r="U101" s="18"/>
      <c r="V101" s="18"/>
      <c r="W101" s="18"/>
      <c r="X101" s="18"/>
      <c r="Y101" s="18"/>
    </row>
    <row r="102" spans="1:25" ht="16.8" customHeight="1" x14ac:dyDescent="0.25">
      <c r="A102" s="75"/>
      <c r="B102" s="79"/>
      <c r="C102" s="75"/>
      <c r="D102" s="75"/>
      <c r="E102" s="75"/>
      <c r="F102" s="75"/>
      <c r="G102" s="75"/>
      <c r="H102" s="75"/>
      <c r="I102" s="75"/>
      <c r="J102" s="75"/>
      <c r="K102" s="75"/>
      <c r="L102" s="34" t="s">
        <v>75</v>
      </c>
      <c r="M102" s="34" t="s">
        <v>76</v>
      </c>
      <c r="N102" s="35">
        <v>2300</v>
      </c>
      <c r="O102" s="35">
        <v>2300</v>
      </c>
      <c r="P102" s="35"/>
      <c r="Q102" s="18"/>
      <c r="R102" s="35"/>
      <c r="S102" s="35"/>
      <c r="T102" s="18"/>
      <c r="U102" s="35"/>
      <c r="V102" s="35"/>
      <c r="W102" s="18"/>
      <c r="X102" s="35"/>
      <c r="Y102" s="35"/>
    </row>
    <row r="103" spans="1:25" s="25" customFormat="1" ht="136.80000000000001" customHeight="1" x14ac:dyDescent="0.2">
      <c r="A103" s="21" t="s">
        <v>20</v>
      </c>
      <c r="B103" s="64">
        <v>10800</v>
      </c>
      <c r="C103" s="22"/>
      <c r="D103" s="22"/>
      <c r="E103" s="22"/>
      <c r="F103" s="22"/>
      <c r="G103" s="22"/>
      <c r="H103" s="22"/>
      <c r="I103" s="22"/>
      <c r="J103" s="22"/>
      <c r="K103" s="22"/>
      <c r="L103" s="23"/>
      <c r="M103" s="23"/>
      <c r="N103" s="24">
        <f>SUM(N104+N107+N110+N115)</f>
        <v>1135.1000000000001</v>
      </c>
      <c r="O103" s="24">
        <f>SUM(O104+O107+O110+O115)</f>
        <v>1082.5</v>
      </c>
      <c r="P103" s="24">
        <f>SUM(P104+P107+P110+P115)</f>
        <v>33.700000000000003</v>
      </c>
      <c r="Q103" s="24">
        <f>SUM(Q104+Q107+Q110+Q115)</f>
        <v>205</v>
      </c>
      <c r="R103" s="24">
        <f>SUM(R104+R107+R110+R115)</f>
        <v>205</v>
      </c>
      <c r="S103" s="24"/>
      <c r="T103" s="24">
        <f>SUM(T104+T107+T110+T115)</f>
        <v>264.60000000000002</v>
      </c>
      <c r="U103" s="24">
        <f>SUM(U104+U107+U110+U115)</f>
        <v>264.60000000000002</v>
      </c>
      <c r="V103" s="24"/>
      <c r="W103" s="24">
        <f>SUM(W104+W107+W110+W115)</f>
        <v>275.39999999999998</v>
      </c>
      <c r="X103" s="24">
        <f>SUM(X104+X107+X110+X115)</f>
        <v>275.39999999999998</v>
      </c>
      <c r="Y103" s="24"/>
    </row>
    <row r="104" spans="1:25" ht="67.8" customHeight="1" x14ac:dyDescent="0.25">
      <c r="A104" s="61" t="s">
        <v>188</v>
      </c>
      <c r="B104" s="65">
        <v>10801</v>
      </c>
      <c r="C104" s="12"/>
      <c r="D104" s="12"/>
      <c r="E104" s="12"/>
      <c r="F104" s="12"/>
      <c r="G104" s="12"/>
      <c r="H104" s="12"/>
      <c r="I104" s="12"/>
      <c r="J104" s="12"/>
      <c r="K104" s="12"/>
      <c r="L104" s="16"/>
      <c r="M104" s="16"/>
      <c r="N104" s="18"/>
      <c r="O104" s="18"/>
      <c r="P104" s="18"/>
      <c r="Q104" s="18"/>
      <c r="R104" s="18"/>
      <c r="S104" s="18"/>
      <c r="T104" s="18"/>
      <c r="U104" s="18"/>
      <c r="V104" s="18"/>
      <c r="W104" s="18"/>
      <c r="X104" s="18"/>
      <c r="Y104" s="18"/>
    </row>
    <row r="105" spans="1:25" ht="12" customHeight="1" x14ac:dyDescent="0.25">
      <c r="A105" s="11" t="s">
        <v>18</v>
      </c>
      <c r="B105" s="65"/>
      <c r="C105" s="12"/>
      <c r="D105" s="12"/>
      <c r="E105" s="12"/>
      <c r="F105" s="12"/>
      <c r="G105" s="12"/>
      <c r="H105" s="12"/>
      <c r="I105" s="12"/>
      <c r="J105" s="12"/>
      <c r="K105" s="12"/>
      <c r="L105" s="16"/>
      <c r="M105" s="16"/>
      <c r="N105" s="18"/>
      <c r="O105" s="18"/>
      <c r="P105" s="18"/>
      <c r="Q105" s="18"/>
      <c r="R105" s="18"/>
      <c r="S105" s="18"/>
      <c r="T105" s="18"/>
      <c r="U105" s="18"/>
      <c r="V105" s="18"/>
      <c r="W105" s="18"/>
      <c r="X105" s="18"/>
      <c r="Y105" s="18"/>
    </row>
    <row r="106" spans="1:25" ht="12" customHeight="1" x14ac:dyDescent="0.25">
      <c r="A106" s="11" t="s">
        <v>19</v>
      </c>
      <c r="B106" s="65">
        <v>10802</v>
      </c>
      <c r="C106" s="12"/>
      <c r="D106" s="12"/>
      <c r="E106" s="12"/>
      <c r="F106" s="12"/>
      <c r="G106" s="12"/>
      <c r="H106" s="12"/>
      <c r="I106" s="12"/>
      <c r="J106" s="12"/>
      <c r="K106" s="12"/>
      <c r="L106" s="16"/>
      <c r="M106" s="16"/>
      <c r="N106" s="18"/>
      <c r="O106" s="18"/>
      <c r="P106" s="18"/>
      <c r="Q106" s="18"/>
      <c r="R106" s="18"/>
      <c r="S106" s="18"/>
      <c r="T106" s="18"/>
      <c r="U106" s="18"/>
      <c r="V106" s="18"/>
      <c r="W106" s="18"/>
      <c r="X106" s="18"/>
      <c r="Y106" s="18"/>
    </row>
    <row r="107" spans="1:25" ht="99.6" customHeight="1" x14ac:dyDescent="0.25">
      <c r="A107" s="61" t="s">
        <v>189</v>
      </c>
      <c r="B107" s="65">
        <v>10900</v>
      </c>
      <c r="C107" s="12"/>
      <c r="D107" s="12"/>
      <c r="E107" s="12"/>
      <c r="F107" s="12"/>
      <c r="G107" s="12"/>
      <c r="H107" s="12"/>
      <c r="I107" s="12"/>
      <c r="J107" s="12"/>
      <c r="K107" s="12"/>
      <c r="L107" s="16"/>
      <c r="M107" s="16"/>
      <c r="N107" s="18"/>
      <c r="O107" s="18"/>
      <c r="P107" s="18"/>
      <c r="Q107" s="18"/>
      <c r="R107" s="18"/>
      <c r="S107" s="18"/>
      <c r="T107" s="18"/>
      <c r="U107" s="18"/>
      <c r="V107" s="18"/>
      <c r="W107" s="18"/>
      <c r="X107" s="18"/>
      <c r="Y107" s="18"/>
    </row>
    <row r="108" spans="1:25" ht="12" customHeight="1" x14ac:dyDescent="0.25">
      <c r="A108" s="11" t="s">
        <v>18</v>
      </c>
      <c r="B108" s="65"/>
      <c r="C108" s="12"/>
      <c r="D108" s="12"/>
      <c r="E108" s="12"/>
      <c r="F108" s="12"/>
      <c r="G108" s="12"/>
      <c r="H108" s="12"/>
      <c r="I108" s="12"/>
      <c r="J108" s="12"/>
      <c r="K108" s="12"/>
      <c r="L108" s="16"/>
      <c r="M108" s="16"/>
      <c r="N108" s="18"/>
      <c r="O108" s="18"/>
      <c r="P108" s="18"/>
      <c r="Q108" s="18"/>
      <c r="R108" s="18"/>
      <c r="S108" s="18"/>
      <c r="T108" s="18"/>
      <c r="U108" s="18"/>
      <c r="V108" s="18"/>
      <c r="W108" s="18"/>
      <c r="X108" s="18"/>
      <c r="Y108" s="18"/>
    </row>
    <row r="109" spans="1:25" x14ac:dyDescent="0.25">
      <c r="A109" s="11" t="s">
        <v>19</v>
      </c>
      <c r="B109" s="65">
        <v>10901</v>
      </c>
      <c r="C109" s="12"/>
      <c r="D109" s="12"/>
      <c r="E109" s="12"/>
      <c r="F109" s="12"/>
      <c r="G109" s="12"/>
      <c r="H109" s="12"/>
      <c r="I109" s="12"/>
      <c r="J109" s="12"/>
      <c r="K109" s="12"/>
      <c r="L109" s="16"/>
      <c r="M109" s="16"/>
      <c r="N109" s="18"/>
      <c r="O109" s="18"/>
      <c r="P109" s="18"/>
      <c r="Q109" s="18"/>
      <c r="R109" s="18"/>
      <c r="S109" s="18"/>
      <c r="T109" s="18"/>
      <c r="U109" s="18"/>
      <c r="V109" s="18"/>
      <c r="W109" s="18"/>
      <c r="X109" s="18"/>
      <c r="Y109" s="18"/>
    </row>
    <row r="110" spans="1:25" ht="91.2" customHeight="1" x14ac:dyDescent="0.25">
      <c r="A110" s="11" t="s">
        <v>21</v>
      </c>
      <c r="B110" s="65">
        <v>11000</v>
      </c>
      <c r="C110" s="12"/>
      <c r="D110" s="12"/>
      <c r="E110" s="12"/>
      <c r="F110" s="12"/>
      <c r="G110" s="12"/>
      <c r="H110" s="12"/>
      <c r="I110" s="12"/>
      <c r="J110" s="12"/>
      <c r="K110" s="12"/>
      <c r="L110" s="16"/>
      <c r="M110" s="16"/>
      <c r="N110" s="18">
        <f>SUM(N113:N114)</f>
        <v>1135.1000000000001</v>
      </c>
      <c r="O110" s="18">
        <f>SUM(O113:O114)</f>
        <v>1082.5</v>
      </c>
      <c r="P110" s="18">
        <f>SUM(P113:P114)</f>
        <v>33.700000000000003</v>
      </c>
      <c r="Q110" s="18">
        <f t="shared" ref="Q110:Q114" si="14">SUM(R110:S110)</f>
        <v>205</v>
      </c>
      <c r="R110" s="18">
        <f>SUM(R113:R114)</f>
        <v>205</v>
      </c>
      <c r="S110" s="18"/>
      <c r="T110" s="18">
        <f t="shared" ref="T110" si="15">SUM(U110:V110)</f>
        <v>264.60000000000002</v>
      </c>
      <c r="U110" s="18">
        <f>SUM(U113:U114)</f>
        <v>264.60000000000002</v>
      </c>
      <c r="V110" s="18"/>
      <c r="W110" s="18">
        <f t="shared" ref="W110" si="16">SUM(X110:Y110)</f>
        <v>275.39999999999998</v>
      </c>
      <c r="X110" s="18">
        <f>SUM(X113:X114)</f>
        <v>275.39999999999998</v>
      </c>
      <c r="Y110" s="18"/>
    </row>
    <row r="111" spans="1:25" x14ac:dyDescent="0.25">
      <c r="A111" s="11" t="s">
        <v>18</v>
      </c>
      <c r="B111" s="65"/>
      <c r="C111" s="12"/>
      <c r="D111" s="12"/>
      <c r="E111" s="12"/>
      <c r="F111" s="12"/>
      <c r="G111" s="12"/>
      <c r="H111" s="12"/>
      <c r="I111" s="12"/>
      <c r="J111" s="12"/>
      <c r="K111" s="12"/>
      <c r="L111" s="16"/>
      <c r="M111" s="16"/>
      <c r="N111" s="18"/>
      <c r="O111" s="18"/>
      <c r="P111" s="18"/>
      <c r="Q111" s="18"/>
      <c r="R111" s="18"/>
      <c r="S111" s="18"/>
      <c r="T111" s="18"/>
      <c r="U111" s="18"/>
      <c r="V111" s="18"/>
      <c r="W111" s="18"/>
      <c r="X111" s="18"/>
      <c r="Y111" s="18"/>
    </row>
    <row r="112" spans="1:25" x14ac:dyDescent="0.25">
      <c r="A112" s="61" t="s">
        <v>19</v>
      </c>
      <c r="B112" s="72"/>
      <c r="C112" s="32"/>
      <c r="D112" s="32"/>
      <c r="E112" s="32"/>
      <c r="F112" s="32"/>
      <c r="G112" s="32"/>
      <c r="H112" s="32"/>
      <c r="I112" s="32"/>
      <c r="J112" s="32"/>
      <c r="K112" s="32"/>
      <c r="L112" s="16"/>
      <c r="M112" s="16"/>
      <c r="N112" s="18"/>
      <c r="O112" s="18"/>
      <c r="P112" s="18"/>
      <c r="Q112" s="18"/>
      <c r="R112" s="18"/>
      <c r="S112" s="18"/>
      <c r="T112" s="18"/>
      <c r="U112" s="18"/>
      <c r="V112" s="18"/>
      <c r="W112" s="18"/>
      <c r="X112" s="18"/>
      <c r="Y112" s="18"/>
    </row>
    <row r="113" spans="1:25" ht="38.25" customHeight="1" x14ac:dyDescent="0.25">
      <c r="A113" s="74" t="s">
        <v>180</v>
      </c>
      <c r="B113" s="77">
        <v>11001</v>
      </c>
      <c r="C113" s="74" t="s">
        <v>32</v>
      </c>
      <c r="D113" s="74" t="s">
        <v>61</v>
      </c>
      <c r="E113" s="74" t="s">
        <v>33</v>
      </c>
      <c r="F113" s="74" t="s">
        <v>62</v>
      </c>
      <c r="G113" s="74" t="s">
        <v>36</v>
      </c>
      <c r="H113" s="74" t="s">
        <v>63</v>
      </c>
      <c r="I113" s="74"/>
      <c r="J113" s="74"/>
      <c r="K113" s="74"/>
      <c r="L113" s="16" t="s">
        <v>73</v>
      </c>
      <c r="M113" s="16" t="s">
        <v>79</v>
      </c>
      <c r="N113" s="18">
        <v>8.4</v>
      </c>
      <c r="O113" s="18">
        <v>2</v>
      </c>
      <c r="P113" s="18">
        <v>33.700000000000003</v>
      </c>
      <c r="Q113" s="18">
        <f t="shared" si="14"/>
        <v>1.1000000000000001</v>
      </c>
      <c r="R113" s="18">
        <v>1.1000000000000001</v>
      </c>
      <c r="S113" s="18"/>
      <c r="T113" s="18">
        <f t="shared" ref="T113:T114" si="17">SUM(U113:V113)</f>
        <v>47.3</v>
      </c>
      <c r="U113" s="18">
        <v>47.3</v>
      </c>
      <c r="V113" s="18"/>
      <c r="W113" s="18">
        <f t="shared" ref="W113:W114" si="18">SUM(X113:Y113)</f>
        <v>47.3</v>
      </c>
      <c r="X113" s="18">
        <v>47.3</v>
      </c>
      <c r="Y113" s="18"/>
    </row>
    <row r="114" spans="1:25" ht="43.8" customHeight="1" x14ac:dyDescent="0.25">
      <c r="A114" s="75"/>
      <c r="B114" s="78"/>
      <c r="C114" s="112"/>
      <c r="D114" s="102"/>
      <c r="E114" s="102"/>
      <c r="F114" s="102"/>
      <c r="G114" s="102"/>
      <c r="H114" s="102"/>
      <c r="I114" s="102"/>
      <c r="J114" s="102"/>
      <c r="K114" s="102"/>
      <c r="L114" s="16" t="s">
        <v>73</v>
      </c>
      <c r="M114" s="16" t="s">
        <v>72</v>
      </c>
      <c r="N114" s="18">
        <v>1126.7</v>
      </c>
      <c r="O114" s="18">
        <v>1080.5</v>
      </c>
      <c r="P114" s="18"/>
      <c r="Q114" s="18">
        <f t="shared" si="14"/>
        <v>203.9</v>
      </c>
      <c r="R114" s="18">
        <v>203.9</v>
      </c>
      <c r="S114" s="18"/>
      <c r="T114" s="18">
        <f t="shared" si="17"/>
        <v>217.3</v>
      </c>
      <c r="U114" s="18">
        <v>217.3</v>
      </c>
      <c r="V114" s="18"/>
      <c r="W114" s="18">
        <f t="shared" si="18"/>
        <v>228.1</v>
      </c>
      <c r="X114" s="18">
        <v>228.1</v>
      </c>
      <c r="Y114" s="18"/>
    </row>
    <row r="115" spans="1:25" ht="90" customHeight="1" x14ac:dyDescent="0.25">
      <c r="A115" s="11" t="s">
        <v>22</v>
      </c>
      <c r="B115" s="65">
        <v>11100</v>
      </c>
      <c r="C115" s="12"/>
      <c r="D115" s="12"/>
      <c r="E115" s="12"/>
      <c r="F115" s="12"/>
      <c r="G115" s="12"/>
      <c r="H115" s="12"/>
      <c r="I115" s="12"/>
      <c r="J115" s="12"/>
      <c r="K115" s="12"/>
      <c r="L115" s="16"/>
      <c r="M115" s="16"/>
      <c r="N115" s="18"/>
      <c r="O115" s="18"/>
      <c r="P115" s="18"/>
      <c r="Q115" s="18"/>
      <c r="R115" s="18"/>
      <c r="S115" s="18"/>
      <c r="T115" s="18"/>
      <c r="U115" s="18"/>
      <c r="V115" s="18"/>
      <c r="W115" s="18"/>
      <c r="X115" s="18"/>
      <c r="Y115" s="18"/>
    </row>
    <row r="116" spans="1:25" x14ac:dyDescent="0.25">
      <c r="A116" s="11" t="s">
        <v>18</v>
      </c>
      <c r="B116" s="65"/>
      <c r="C116" s="12"/>
      <c r="D116" s="12"/>
      <c r="E116" s="12"/>
      <c r="F116" s="12"/>
      <c r="G116" s="12"/>
      <c r="H116" s="12"/>
      <c r="I116" s="12"/>
      <c r="J116" s="12"/>
      <c r="K116" s="12"/>
      <c r="L116" s="16"/>
      <c r="M116" s="16"/>
      <c r="N116" s="18"/>
      <c r="O116" s="18"/>
      <c r="P116" s="18"/>
      <c r="Q116" s="18"/>
      <c r="R116" s="18"/>
      <c r="S116" s="18"/>
      <c r="T116" s="18"/>
      <c r="U116" s="18"/>
      <c r="V116" s="18"/>
      <c r="W116" s="18"/>
      <c r="X116" s="18"/>
      <c r="Y116" s="18"/>
    </row>
    <row r="117" spans="1:25" x14ac:dyDescent="0.25">
      <c r="A117" s="61" t="s">
        <v>19</v>
      </c>
      <c r="B117" s="65">
        <v>11101</v>
      </c>
      <c r="C117" s="12"/>
      <c r="D117" s="12"/>
      <c r="E117" s="12"/>
      <c r="F117" s="12"/>
      <c r="G117" s="12"/>
      <c r="H117" s="12"/>
      <c r="I117" s="12"/>
      <c r="J117" s="12"/>
      <c r="K117" s="12"/>
      <c r="L117" s="16"/>
      <c r="M117" s="16"/>
      <c r="N117" s="18"/>
      <c r="O117" s="18"/>
      <c r="P117" s="18"/>
      <c r="Q117" s="18"/>
      <c r="R117" s="18"/>
      <c r="S117" s="18"/>
      <c r="T117" s="18"/>
      <c r="U117" s="18"/>
      <c r="V117" s="18"/>
      <c r="W117" s="18"/>
      <c r="X117" s="18"/>
      <c r="Y117" s="18"/>
    </row>
    <row r="118" spans="1:25" s="25" customFormat="1" ht="11.4" x14ac:dyDescent="0.2">
      <c r="A118" s="21" t="s">
        <v>112</v>
      </c>
      <c r="B118" s="64"/>
      <c r="C118" s="22"/>
      <c r="D118" s="22"/>
      <c r="E118" s="22"/>
      <c r="F118" s="22"/>
      <c r="G118" s="22"/>
      <c r="H118" s="22"/>
      <c r="I118" s="22"/>
      <c r="J118" s="22"/>
      <c r="K118" s="22"/>
      <c r="L118" s="23"/>
      <c r="M118" s="23"/>
      <c r="N118" s="24">
        <f>SUM(N18+N75+N103)</f>
        <v>1356839.1999999997</v>
      </c>
      <c r="O118" s="24">
        <f t="shared" ref="O118:Y118" si="19">SUM(O18+O75+O103)</f>
        <v>1083771.3</v>
      </c>
      <c r="P118" s="24">
        <f t="shared" si="19"/>
        <v>686889.70000000019</v>
      </c>
      <c r="Q118" s="24">
        <f t="shared" si="19"/>
        <v>701889.90000000026</v>
      </c>
      <c r="R118" s="24">
        <f t="shared" si="19"/>
        <v>701889.90000000026</v>
      </c>
      <c r="S118" s="24">
        <f t="shared" si="19"/>
        <v>0</v>
      </c>
      <c r="T118" s="24">
        <f t="shared" si="19"/>
        <v>673269.10000000021</v>
      </c>
      <c r="U118" s="24">
        <f t="shared" si="19"/>
        <v>673269.10000000021</v>
      </c>
      <c r="V118" s="24">
        <f t="shared" si="19"/>
        <v>0</v>
      </c>
      <c r="W118" s="24">
        <f t="shared" si="19"/>
        <v>700697.10000000021</v>
      </c>
      <c r="X118" s="24">
        <f t="shared" si="19"/>
        <v>700697.10000000021</v>
      </c>
      <c r="Y118" s="24">
        <f t="shared" si="19"/>
        <v>0</v>
      </c>
    </row>
    <row r="119" spans="1:25" s="25" customFormat="1" ht="165" customHeight="1" x14ac:dyDescent="0.2">
      <c r="A119" s="21" t="s">
        <v>127</v>
      </c>
      <c r="B119" s="64">
        <v>11200</v>
      </c>
      <c r="C119" s="22"/>
      <c r="D119" s="22"/>
      <c r="E119" s="22"/>
      <c r="F119" s="22"/>
      <c r="G119" s="22"/>
      <c r="H119" s="22"/>
      <c r="I119" s="22"/>
      <c r="J119" s="22"/>
      <c r="K119" s="22"/>
      <c r="L119" s="23"/>
      <c r="M119" s="23"/>
      <c r="N119" s="24">
        <f>SUM(N120+N123)</f>
        <v>163026.90000000002</v>
      </c>
      <c r="O119" s="24">
        <f>SUM(O120+O123)</f>
        <v>162447.90000000002</v>
      </c>
      <c r="P119" s="24">
        <f>SUM(P120+P123)</f>
        <v>124011.8</v>
      </c>
      <c r="Q119" s="24">
        <f>SUM(Q120+Q123)</f>
        <v>52294.399999999994</v>
      </c>
      <c r="R119" s="24">
        <f>SUM(R120+R123)</f>
        <v>52294.399999999994</v>
      </c>
      <c r="S119" s="24"/>
      <c r="T119" s="24">
        <f>SUM(T120+T123)</f>
        <v>52436.899999999994</v>
      </c>
      <c r="U119" s="24">
        <f>SUM(U120+U123)</f>
        <v>52436.899999999994</v>
      </c>
      <c r="V119" s="24"/>
      <c r="W119" s="24">
        <f>SUM(W120+W123)</f>
        <v>53063.000000000007</v>
      </c>
      <c r="X119" s="24">
        <f>SUM(X120+X123)</f>
        <v>53063.000000000007</v>
      </c>
      <c r="Y119" s="24"/>
    </row>
    <row r="120" spans="1:25" s="25" customFormat="1" ht="32.25" customHeight="1" x14ac:dyDescent="0.2">
      <c r="A120" s="21" t="s">
        <v>23</v>
      </c>
      <c r="B120" s="64">
        <v>11201</v>
      </c>
      <c r="C120" s="22"/>
      <c r="D120" s="22"/>
      <c r="E120" s="22"/>
      <c r="F120" s="22"/>
      <c r="G120" s="22"/>
      <c r="H120" s="22"/>
      <c r="I120" s="22"/>
      <c r="J120" s="22"/>
      <c r="K120" s="22"/>
      <c r="L120" s="23"/>
      <c r="M120" s="23"/>
      <c r="N120" s="24">
        <f>SUM(N122:N122)</f>
        <v>0</v>
      </c>
      <c r="O120" s="24">
        <f>SUM(O122:O122)</f>
        <v>0</v>
      </c>
      <c r="P120" s="24">
        <f>SUM(P122:P122)</f>
        <v>0</v>
      </c>
      <c r="Q120" s="24">
        <f>SUM(Q122:Q122)</f>
        <v>0</v>
      </c>
      <c r="R120" s="24">
        <f>SUM(R122:R122)</f>
        <v>0</v>
      </c>
      <c r="S120" s="24"/>
      <c r="T120" s="24">
        <f>SUM(T122:T122)</f>
        <v>0</v>
      </c>
      <c r="U120" s="24">
        <f>SUM(U122:U122)</f>
        <v>0</v>
      </c>
      <c r="V120" s="24"/>
      <c r="W120" s="24">
        <f>SUM(W122:W122)</f>
        <v>0</v>
      </c>
      <c r="X120" s="24">
        <f>SUM(X122:X122)</f>
        <v>0</v>
      </c>
      <c r="Y120" s="24"/>
    </row>
    <row r="121" spans="1:25" x14ac:dyDescent="0.25">
      <c r="A121" s="11" t="s">
        <v>18</v>
      </c>
      <c r="B121" s="65"/>
      <c r="C121" s="12"/>
      <c r="D121" s="12"/>
      <c r="E121" s="12"/>
      <c r="F121" s="12"/>
      <c r="G121" s="12"/>
      <c r="H121" s="12"/>
      <c r="I121" s="12"/>
      <c r="J121" s="12"/>
      <c r="K121" s="12"/>
      <c r="L121" s="16"/>
      <c r="M121" s="16"/>
      <c r="N121" s="18"/>
      <c r="O121" s="18"/>
      <c r="P121" s="18"/>
      <c r="Q121" s="18"/>
      <c r="R121" s="18"/>
      <c r="S121" s="18"/>
      <c r="T121" s="18"/>
      <c r="U121" s="18"/>
      <c r="V121" s="18"/>
      <c r="W121" s="18"/>
      <c r="X121" s="18"/>
      <c r="Y121" s="18"/>
    </row>
    <row r="122" spans="1:25" ht="12.6" customHeight="1" x14ac:dyDescent="0.25">
      <c r="A122" s="20" t="s">
        <v>190</v>
      </c>
      <c r="B122" s="69">
        <v>11202</v>
      </c>
      <c r="C122" s="33"/>
      <c r="D122" s="20"/>
      <c r="E122" s="20"/>
      <c r="F122" s="20"/>
      <c r="G122" s="20"/>
      <c r="H122" s="20"/>
      <c r="I122" s="12"/>
      <c r="J122" s="12"/>
      <c r="K122" s="12"/>
      <c r="L122" s="16"/>
      <c r="M122" s="16"/>
      <c r="N122" s="18"/>
      <c r="O122" s="18"/>
      <c r="P122" s="18"/>
      <c r="Q122" s="18"/>
      <c r="R122" s="18"/>
      <c r="S122" s="18"/>
      <c r="T122" s="18"/>
      <c r="U122" s="18"/>
      <c r="V122" s="18"/>
      <c r="W122" s="18"/>
      <c r="X122" s="18"/>
      <c r="Y122" s="18"/>
    </row>
    <row r="123" spans="1:25" s="25" customFormat="1" ht="38.4" x14ac:dyDescent="0.2">
      <c r="A123" s="21" t="s">
        <v>24</v>
      </c>
      <c r="B123" s="64">
        <v>11300</v>
      </c>
      <c r="C123" s="22"/>
      <c r="D123" s="22"/>
      <c r="E123" s="22"/>
      <c r="F123" s="22"/>
      <c r="G123" s="22"/>
      <c r="H123" s="22"/>
      <c r="I123" s="22"/>
      <c r="J123" s="22"/>
      <c r="K123" s="22"/>
      <c r="L123" s="23"/>
      <c r="M123" s="23"/>
      <c r="N123" s="24">
        <f>SUM(N125:N142)</f>
        <v>163026.90000000002</v>
      </c>
      <c r="O123" s="24">
        <f t="shared" ref="O123:Y123" si="20">SUM(O125:O142)</f>
        <v>162447.90000000002</v>
      </c>
      <c r="P123" s="24">
        <f t="shared" si="20"/>
        <v>124011.8</v>
      </c>
      <c r="Q123" s="24">
        <f t="shared" si="20"/>
        <v>52294.399999999994</v>
      </c>
      <c r="R123" s="24">
        <f t="shared" si="20"/>
        <v>52294.399999999994</v>
      </c>
      <c r="S123" s="24">
        <f t="shared" si="20"/>
        <v>0</v>
      </c>
      <c r="T123" s="24">
        <f t="shared" si="20"/>
        <v>52436.899999999994</v>
      </c>
      <c r="U123" s="24">
        <f t="shared" si="20"/>
        <v>52436.899999999994</v>
      </c>
      <c r="V123" s="24">
        <f t="shared" si="20"/>
        <v>0</v>
      </c>
      <c r="W123" s="24">
        <f t="shared" si="20"/>
        <v>53063.000000000007</v>
      </c>
      <c r="X123" s="24">
        <f t="shared" si="20"/>
        <v>53063.000000000007</v>
      </c>
      <c r="Y123" s="24">
        <f t="shared" si="20"/>
        <v>0</v>
      </c>
    </row>
    <row r="124" spans="1:25" x14ac:dyDescent="0.25">
      <c r="A124" s="11" t="s">
        <v>18</v>
      </c>
      <c r="B124" s="65"/>
      <c r="C124" s="12"/>
      <c r="D124" s="12"/>
      <c r="E124" s="12"/>
      <c r="F124" s="12"/>
      <c r="G124" s="12"/>
      <c r="H124" s="12"/>
      <c r="I124" s="12"/>
      <c r="J124" s="12"/>
      <c r="K124" s="12"/>
      <c r="L124" s="16"/>
      <c r="M124" s="16"/>
      <c r="N124" s="18"/>
      <c r="O124" s="18"/>
      <c r="P124" s="18"/>
      <c r="Q124" s="18"/>
      <c r="R124" s="18"/>
      <c r="S124" s="18"/>
      <c r="T124" s="18"/>
      <c r="U124" s="18"/>
      <c r="V124" s="18"/>
      <c r="W124" s="18"/>
      <c r="X124" s="18"/>
      <c r="Y124" s="18"/>
    </row>
    <row r="125" spans="1:25" ht="39" customHeight="1" x14ac:dyDescent="0.25">
      <c r="A125" s="74" t="s">
        <v>171</v>
      </c>
      <c r="B125" s="77">
        <v>11301</v>
      </c>
      <c r="C125" s="74" t="s">
        <v>200</v>
      </c>
      <c r="D125" s="74" t="s">
        <v>203</v>
      </c>
      <c r="E125" s="74" t="s">
        <v>201</v>
      </c>
      <c r="F125" s="74"/>
      <c r="G125" s="74"/>
      <c r="H125" s="74"/>
      <c r="I125" s="74"/>
      <c r="J125" s="74"/>
      <c r="K125" s="74"/>
      <c r="L125" s="16" t="s">
        <v>72</v>
      </c>
      <c r="M125" s="16" t="s">
        <v>75</v>
      </c>
      <c r="N125" s="18">
        <v>5758.6</v>
      </c>
      <c r="O125" s="18">
        <v>5758.6</v>
      </c>
      <c r="P125" s="18">
        <v>5668.8</v>
      </c>
      <c r="Q125" s="18">
        <f t="shared" ref="Q125:Q149" si="21">SUM(R125:S125)</f>
        <v>5841.6</v>
      </c>
      <c r="R125" s="18">
        <v>5841.6</v>
      </c>
      <c r="S125" s="18"/>
      <c r="T125" s="18">
        <f t="shared" ref="T125:T149" si="22">SUM(U125:V125)</f>
        <v>5841.6</v>
      </c>
      <c r="U125" s="18">
        <v>5841.6</v>
      </c>
      <c r="V125" s="18"/>
      <c r="W125" s="18">
        <f t="shared" ref="W125:W149" si="23">SUM(X125:Y125)</f>
        <v>5841.6</v>
      </c>
      <c r="X125" s="18">
        <v>5841.6</v>
      </c>
      <c r="Y125" s="18"/>
    </row>
    <row r="126" spans="1:25" ht="33" customHeight="1" x14ac:dyDescent="0.25">
      <c r="A126" s="82"/>
      <c r="B126" s="78"/>
      <c r="C126" s="82"/>
      <c r="D126" s="82"/>
      <c r="E126" s="82"/>
      <c r="F126" s="82"/>
      <c r="G126" s="82"/>
      <c r="H126" s="82"/>
      <c r="I126" s="82"/>
      <c r="J126" s="82"/>
      <c r="K126" s="82"/>
      <c r="L126" s="16" t="s">
        <v>81</v>
      </c>
      <c r="M126" s="16" t="s">
        <v>77</v>
      </c>
      <c r="N126" s="18">
        <v>631.1</v>
      </c>
      <c r="O126" s="18">
        <v>631.1</v>
      </c>
      <c r="P126" s="18">
        <v>686.3</v>
      </c>
      <c r="Q126" s="18">
        <f t="shared" si="21"/>
        <v>622.29999999999995</v>
      </c>
      <c r="R126" s="18">
        <v>622.29999999999995</v>
      </c>
      <c r="S126" s="18"/>
      <c r="T126" s="18">
        <f t="shared" si="22"/>
        <v>626.4</v>
      </c>
      <c r="U126" s="18">
        <v>626.4</v>
      </c>
      <c r="V126" s="18"/>
      <c r="W126" s="18">
        <f t="shared" si="23"/>
        <v>650.5</v>
      </c>
      <c r="X126" s="18">
        <v>650.5</v>
      </c>
      <c r="Y126" s="18"/>
    </row>
    <row r="127" spans="1:25" ht="30.6" customHeight="1" x14ac:dyDescent="0.25">
      <c r="A127" s="74" t="s">
        <v>172</v>
      </c>
      <c r="B127" s="77">
        <v>11302</v>
      </c>
      <c r="C127" s="74" t="s">
        <v>200</v>
      </c>
      <c r="D127" s="74" t="s">
        <v>203</v>
      </c>
      <c r="E127" s="74" t="s">
        <v>201</v>
      </c>
      <c r="F127" s="74"/>
      <c r="G127" s="74"/>
      <c r="H127" s="74"/>
      <c r="I127" s="74"/>
      <c r="J127" s="74"/>
      <c r="K127" s="74"/>
      <c r="L127" s="16" t="s">
        <v>72</v>
      </c>
      <c r="M127" s="16" t="s">
        <v>75</v>
      </c>
      <c r="N127" s="18">
        <v>2409.6999999999998</v>
      </c>
      <c r="O127" s="18">
        <v>2409.6999999999998</v>
      </c>
      <c r="P127" s="18">
        <v>2080.6</v>
      </c>
      <c r="Q127" s="18">
        <f t="shared" si="21"/>
        <v>2132.8000000000002</v>
      </c>
      <c r="R127" s="18">
        <v>2132.8000000000002</v>
      </c>
      <c r="S127" s="18"/>
      <c r="T127" s="18">
        <f t="shared" si="22"/>
        <v>2132.8000000000002</v>
      </c>
      <c r="U127" s="18">
        <v>2132.8000000000002</v>
      </c>
      <c r="V127" s="18"/>
      <c r="W127" s="18">
        <f t="shared" si="23"/>
        <v>2132.8000000000002</v>
      </c>
      <c r="X127" s="18">
        <v>2132.8000000000002</v>
      </c>
      <c r="Y127" s="18"/>
    </row>
    <row r="128" spans="1:25" ht="29.4" customHeight="1" x14ac:dyDescent="0.25">
      <c r="A128" s="75"/>
      <c r="B128" s="78"/>
      <c r="C128" s="82"/>
      <c r="D128" s="82"/>
      <c r="E128" s="82"/>
      <c r="F128" s="75"/>
      <c r="G128" s="75"/>
      <c r="H128" s="75"/>
      <c r="I128" s="75"/>
      <c r="J128" s="75"/>
      <c r="K128" s="75"/>
      <c r="L128" s="16" t="s">
        <v>81</v>
      </c>
      <c r="M128" s="16" t="s">
        <v>77</v>
      </c>
      <c r="N128" s="18">
        <v>333</v>
      </c>
      <c r="O128" s="18">
        <v>333</v>
      </c>
      <c r="P128" s="18">
        <v>361.9</v>
      </c>
      <c r="Q128" s="18">
        <f t="shared" si="21"/>
        <v>323.89999999999998</v>
      </c>
      <c r="R128" s="18">
        <v>323.89999999999998</v>
      </c>
      <c r="S128" s="18"/>
      <c r="T128" s="18">
        <f t="shared" si="22"/>
        <v>323.89999999999998</v>
      </c>
      <c r="U128" s="18">
        <v>323.89999999999998</v>
      </c>
      <c r="V128" s="18"/>
      <c r="W128" s="18">
        <f t="shared" si="23"/>
        <v>339.2</v>
      </c>
      <c r="X128" s="18">
        <v>339.2</v>
      </c>
      <c r="Y128" s="18"/>
    </row>
    <row r="129" spans="1:25" ht="155.4" customHeight="1" x14ac:dyDescent="0.25">
      <c r="A129" s="11" t="s">
        <v>204</v>
      </c>
      <c r="B129" s="65">
        <v>11305</v>
      </c>
      <c r="C129" s="61" t="s">
        <v>200</v>
      </c>
      <c r="D129" s="61" t="s">
        <v>202</v>
      </c>
      <c r="E129" s="61" t="s">
        <v>201</v>
      </c>
      <c r="F129" s="11"/>
      <c r="G129" s="11"/>
      <c r="H129" s="11"/>
      <c r="I129" s="12"/>
      <c r="J129" s="12"/>
      <c r="K129" s="12"/>
      <c r="L129" s="16" t="s">
        <v>72</v>
      </c>
      <c r="M129" s="16" t="s">
        <v>75</v>
      </c>
      <c r="N129" s="18">
        <v>53460.800000000003</v>
      </c>
      <c r="O129" s="18">
        <v>53440.9</v>
      </c>
      <c r="P129" s="18">
        <v>57922.1</v>
      </c>
      <c r="Q129" s="18">
        <f t="shared" si="21"/>
        <v>0</v>
      </c>
      <c r="R129" s="18"/>
      <c r="S129" s="18"/>
      <c r="T129" s="18">
        <f t="shared" si="22"/>
        <v>0</v>
      </c>
      <c r="U129" s="18"/>
      <c r="V129" s="18"/>
      <c r="W129" s="18">
        <f t="shared" si="23"/>
        <v>0</v>
      </c>
      <c r="X129" s="18"/>
      <c r="Y129" s="18"/>
    </row>
    <row r="130" spans="1:25" ht="144" x14ac:dyDescent="0.25">
      <c r="A130" s="11" t="s">
        <v>205</v>
      </c>
      <c r="B130" s="65">
        <v>11306</v>
      </c>
      <c r="C130" s="61" t="s">
        <v>200</v>
      </c>
      <c r="D130" s="61" t="s">
        <v>202</v>
      </c>
      <c r="E130" s="61" t="s">
        <v>201</v>
      </c>
      <c r="F130" s="11"/>
      <c r="G130" s="11"/>
      <c r="H130" s="11"/>
      <c r="I130" s="12"/>
      <c r="J130" s="12"/>
      <c r="K130" s="12"/>
      <c r="L130" s="16" t="s">
        <v>72</v>
      </c>
      <c r="M130" s="16" t="s">
        <v>75</v>
      </c>
      <c r="N130" s="18">
        <v>54197.3</v>
      </c>
      <c r="O130" s="18">
        <v>54197.3</v>
      </c>
      <c r="P130" s="18">
        <v>31845.200000000001</v>
      </c>
      <c r="Q130" s="18">
        <f t="shared" si="21"/>
        <v>0</v>
      </c>
      <c r="R130" s="18"/>
      <c r="S130" s="18"/>
      <c r="T130" s="18">
        <f t="shared" si="22"/>
        <v>0</v>
      </c>
      <c r="U130" s="18"/>
      <c r="V130" s="18"/>
      <c r="W130" s="18">
        <f t="shared" si="23"/>
        <v>0</v>
      </c>
      <c r="X130" s="18"/>
      <c r="Y130" s="18"/>
    </row>
    <row r="131" spans="1:25" ht="181.8" customHeight="1" x14ac:dyDescent="0.25">
      <c r="A131" s="11" t="s">
        <v>181</v>
      </c>
      <c r="B131" s="65">
        <v>11328</v>
      </c>
      <c r="C131" s="61" t="s">
        <v>200</v>
      </c>
      <c r="D131" s="61" t="s">
        <v>206</v>
      </c>
      <c r="E131" s="61" t="s">
        <v>201</v>
      </c>
      <c r="F131" s="11"/>
      <c r="G131" s="11"/>
      <c r="H131" s="11"/>
      <c r="I131" s="12"/>
      <c r="J131" s="12"/>
      <c r="K131" s="12"/>
      <c r="L131" s="16" t="s">
        <v>73</v>
      </c>
      <c r="M131" s="16" t="s">
        <v>72</v>
      </c>
      <c r="N131" s="18">
        <v>23270.5</v>
      </c>
      <c r="O131" s="18">
        <v>23270.5</v>
      </c>
      <c r="P131" s="18">
        <v>16162.5</v>
      </c>
      <c r="Q131" s="18">
        <f t="shared" si="21"/>
        <v>14790</v>
      </c>
      <c r="R131" s="18">
        <v>14790</v>
      </c>
      <c r="S131" s="18"/>
      <c r="T131" s="18">
        <f t="shared" si="22"/>
        <v>14790</v>
      </c>
      <c r="U131" s="18">
        <v>14790</v>
      </c>
      <c r="V131" s="18"/>
      <c r="W131" s="18">
        <f t="shared" si="23"/>
        <v>14790</v>
      </c>
      <c r="X131" s="18">
        <v>14790</v>
      </c>
      <c r="Y131" s="18"/>
    </row>
    <row r="132" spans="1:25" ht="108" customHeight="1" x14ac:dyDescent="0.25">
      <c r="A132" s="74" t="s">
        <v>182</v>
      </c>
      <c r="B132" s="77">
        <v>11339</v>
      </c>
      <c r="C132" s="74" t="s">
        <v>200</v>
      </c>
      <c r="D132" s="74" t="s">
        <v>207</v>
      </c>
      <c r="E132" s="74" t="s">
        <v>201</v>
      </c>
      <c r="F132" s="74" t="s">
        <v>64</v>
      </c>
      <c r="G132" s="74" t="s">
        <v>36</v>
      </c>
      <c r="H132" s="74" t="s">
        <v>65</v>
      </c>
      <c r="I132" s="74"/>
      <c r="J132" s="74"/>
      <c r="K132" s="74"/>
      <c r="L132" s="16" t="s">
        <v>69</v>
      </c>
      <c r="M132" s="16" t="s">
        <v>72</v>
      </c>
      <c r="N132" s="18">
        <v>654.6</v>
      </c>
      <c r="O132" s="18">
        <v>654.6</v>
      </c>
      <c r="P132" s="18">
        <v>716.8</v>
      </c>
      <c r="Q132" s="18">
        <f t="shared" si="21"/>
        <v>721</v>
      </c>
      <c r="R132" s="18">
        <v>721</v>
      </c>
      <c r="S132" s="18"/>
      <c r="T132" s="18">
        <f t="shared" si="22"/>
        <v>721</v>
      </c>
      <c r="U132" s="18">
        <v>721</v>
      </c>
      <c r="V132" s="18"/>
      <c r="W132" s="18">
        <f t="shared" si="23"/>
        <v>721</v>
      </c>
      <c r="X132" s="18">
        <v>721</v>
      </c>
      <c r="Y132" s="18"/>
    </row>
    <row r="133" spans="1:25" ht="55.8" customHeight="1" x14ac:dyDescent="0.25">
      <c r="A133" s="82"/>
      <c r="B133" s="78"/>
      <c r="C133" s="82"/>
      <c r="D133" s="82"/>
      <c r="E133" s="82"/>
      <c r="F133" s="82"/>
      <c r="G133" s="82"/>
      <c r="H133" s="82"/>
      <c r="I133" s="82"/>
      <c r="J133" s="82"/>
      <c r="K133" s="82"/>
      <c r="L133" s="16" t="s">
        <v>75</v>
      </c>
      <c r="M133" s="16" t="s">
        <v>75</v>
      </c>
      <c r="N133" s="18">
        <v>2.7</v>
      </c>
      <c r="O133" s="18">
        <v>2.7</v>
      </c>
      <c r="P133" s="18">
        <v>2.7</v>
      </c>
      <c r="Q133" s="18">
        <f t="shared" si="21"/>
        <v>2.9</v>
      </c>
      <c r="R133" s="18">
        <v>2.9</v>
      </c>
      <c r="S133" s="18"/>
      <c r="T133" s="18">
        <f t="shared" si="22"/>
        <v>2.9</v>
      </c>
      <c r="U133" s="18">
        <v>2.9</v>
      </c>
      <c r="V133" s="18"/>
      <c r="W133" s="18">
        <f t="shared" si="23"/>
        <v>2.9</v>
      </c>
      <c r="X133" s="18">
        <v>2.9</v>
      </c>
      <c r="Y133" s="18"/>
    </row>
    <row r="134" spans="1:25" ht="69.75" customHeight="1" x14ac:dyDescent="0.25">
      <c r="A134" s="74" t="s">
        <v>183</v>
      </c>
      <c r="B134" s="77">
        <v>11340</v>
      </c>
      <c r="C134" s="74" t="s">
        <v>200</v>
      </c>
      <c r="D134" s="74" t="s">
        <v>208</v>
      </c>
      <c r="E134" s="74" t="s">
        <v>201</v>
      </c>
      <c r="F134" s="116" t="s">
        <v>209</v>
      </c>
      <c r="G134" s="74" t="s">
        <v>210</v>
      </c>
      <c r="H134" s="74" t="s">
        <v>211</v>
      </c>
      <c r="I134" s="74"/>
      <c r="J134" s="74"/>
      <c r="K134" s="74"/>
      <c r="L134" s="16" t="s">
        <v>69</v>
      </c>
      <c r="M134" s="16" t="s">
        <v>72</v>
      </c>
      <c r="N134" s="18">
        <v>653.6</v>
      </c>
      <c r="O134" s="18">
        <v>653.6</v>
      </c>
      <c r="P134" s="18">
        <v>715.8</v>
      </c>
      <c r="Q134" s="18">
        <f t="shared" si="21"/>
        <v>717.6</v>
      </c>
      <c r="R134" s="18">
        <v>717.6</v>
      </c>
      <c r="S134" s="18"/>
      <c r="T134" s="18">
        <f t="shared" si="22"/>
        <v>717.6</v>
      </c>
      <c r="U134" s="18">
        <v>717.6</v>
      </c>
      <c r="V134" s="18"/>
      <c r="W134" s="18">
        <f t="shared" si="23"/>
        <v>717.6</v>
      </c>
      <c r="X134" s="18">
        <v>717.6</v>
      </c>
      <c r="Y134" s="18"/>
    </row>
    <row r="135" spans="1:25" ht="103.8" customHeight="1" x14ac:dyDescent="0.25">
      <c r="A135" s="82"/>
      <c r="B135" s="78"/>
      <c r="C135" s="82"/>
      <c r="D135" s="82"/>
      <c r="E135" s="82"/>
      <c r="F135" s="117"/>
      <c r="G135" s="82"/>
      <c r="H135" s="82"/>
      <c r="I135" s="82"/>
      <c r="J135" s="82"/>
      <c r="K135" s="82"/>
      <c r="L135" s="16" t="s">
        <v>81</v>
      </c>
      <c r="M135" s="16" t="s">
        <v>77</v>
      </c>
      <c r="N135" s="18">
        <v>1280.5999999999999</v>
      </c>
      <c r="O135" s="18">
        <v>1280.5999999999999</v>
      </c>
      <c r="P135" s="18">
        <v>1405.2</v>
      </c>
      <c r="Q135" s="18">
        <f t="shared" si="21"/>
        <v>1414.9</v>
      </c>
      <c r="R135" s="18">
        <v>1414.9</v>
      </c>
      <c r="S135" s="18"/>
      <c r="T135" s="18">
        <f t="shared" si="22"/>
        <v>1414.9</v>
      </c>
      <c r="U135" s="18">
        <v>1414.9</v>
      </c>
      <c r="V135" s="18"/>
      <c r="W135" s="18">
        <f t="shared" si="23"/>
        <v>1414.9</v>
      </c>
      <c r="X135" s="18">
        <v>1414.9</v>
      </c>
      <c r="Y135" s="18"/>
    </row>
    <row r="136" spans="1:25" ht="175.8" customHeight="1" x14ac:dyDescent="0.25">
      <c r="A136" s="118" t="s">
        <v>212</v>
      </c>
      <c r="B136" s="70" t="s">
        <v>191</v>
      </c>
      <c r="C136" s="61" t="s">
        <v>200</v>
      </c>
      <c r="D136" s="61" t="s">
        <v>213</v>
      </c>
      <c r="E136" s="61" t="s">
        <v>201</v>
      </c>
      <c r="F136" s="20" t="s">
        <v>87</v>
      </c>
      <c r="G136" s="20" t="s">
        <v>36</v>
      </c>
      <c r="H136" s="20" t="s">
        <v>88</v>
      </c>
      <c r="I136" s="12"/>
      <c r="J136" s="12"/>
      <c r="K136" s="12"/>
      <c r="L136" s="16" t="s">
        <v>72</v>
      </c>
      <c r="M136" s="16" t="s">
        <v>75</v>
      </c>
      <c r="N136" s="18">
        <v>247.4</v>
      </c>
      <c r="O136" s="18">
        <v>245.3</v>
      </c>
      <c r="P136" s="18">
        <v>295.39999999999998</v>
      </c>
      <c r="Q136" s="18">
        <f t="shared" si="21"/>
        <v>346.6</v>
      </c>
      <c r="R136" s="18">
        <v>346.6</v>
      </c>
      <c r="S136" s="18"/>
      <c r="T136" s="18">
        <f t="shared" si="22"/>
        <v>346.6</v>
      </c>
      <c r="U136" s="18">
        <v>346.6</v>
      </c>
      <c r="V136" s="18"/>
      <c r="W136" s="18">
        <f t="shared" si="23"/>
        <v>361.9</v>
      </c>
      <c r="X136" s="18">
        <v>361.9</v>
      </c>
      <c r="Y136" s="18"/>
    </row>
    <row r="137" spans="1:25" ht="117.6" customHeight="1" x14ac:dyDescent="0.25">
      <c r="A137" s="118" t="s">
        <v>214</v>
      </c>
      <c r="B137" s="69">
        <v>11396</v>
      </c>
      <c r="C137" s="44"/>
      <c r="D137" s="44"/>
      <c r="E137" s="44"/>
      <c r="F137" s="44" t="s">
        <v>66</v>
      </c>
      <c r="G137" s="44" t="s">
        <v>84</v>
      </c>
      <c r="H137" s="44" t="s">
        <v>67</v>
      </c>
      <c r="I137" s="44"/>
      <c r="J137" s="44"/>
      <c r="K137" s="44"/>
      <c r="L137" s="16" t="s">
        <v>73</v>
      </c>
      <c r="M137" s="16" t="s">
        <v>72</v>
      </c>
      <c r="N137" s="18">
        <v>2053.1999999999998</v>
      </c>
      <c r="O137" s="18">
        <v>1965.9</v>
      </c>
      <c r="P137" s="18">
        <v>2838.1</v>
      </c>
      <c r="Q137" s="18">
        <f t="shared" si="21"/>
        <v>2581.6999999999998</v>
      </c>
      <c r="R137" s="18">
        <v>2581.6999999999998</v>
      </c>
      <c r="S137" s="18"/>
      <c r="T137" s="18">
        <f t="shared" si="22"/>
        <v>2581.6999999999998</v>
      </c>
      <c r="U137" s="18">
        <v>2581.6999999999998</v>
      </c>
      <c r="V137" s="18"/>
      <c r="W137" s="18">
        <f t="shared" si="23"/>
        <v>2581.6999999999998</v>
      </c>
      <c r="X137" s="18">
        <v>2581.6999999999998</v>
      </c>
      <c r="Y137" s="18"/>
    </row>
    <row r="138" spans="1:25" ht="90.6" customHeight="1" x14ac:dyDescent="0.25">
      <c r="A138" s="74" t="s">
        <v>215</v>
      </c>
      <c r="B138" s="77">
        <v>11397</v>
      </c>
      <c r="C138" s="50" t="s">
        <v>68</v>
      </c>
      <c r="D138" s="50" t="s">
        <v>131</v>
      </c>
      <c r="E138" s="50" t="s">
        <v>134</v>
      </c>
      <c r="F138" s="49" t="s">
        <v>132</v>
      </c>
      <c r="G138" s="49" t="s">
        <v>217</v>
      </c>
      <c r="H138" s="49" t="s">
        <v>67</v>
      </c>
      <c r="I138" s="44"/>
      <c r="J138" s="44"/>
      <c r="K138" s="44"/>
      <c r="L138" s="16" t="s">
        <v>69</v>
      </c>
      <c r="M138" s="16" t="s">
        <v>75</v>
      </c>
      <c r="N138" s="18">
        <v>6</v>
      </c>
      <c r="O138" s="18">
        <v>6</v>
      </c>
      <c r="P138" s="18">
        <v>6.5</v>
      </c>
      <c r="Q138" s="18">
        <f t="shared" si="21"/>
        <v>66.2</v>
      </c>
      <c r="R138" s="18">
        <v>66.2</v>
      </c>
      <c r="S138" s="18"/>
      <c r="T138" s="18">
        <f t="shared" si="22"/>
        <v>5</v>
      </c>
      <c r="U138" s="18">
        <v>5</v>
      </c>
      <c r="V138" s="18"/>
      <c r="W138" s="18">
        <f t="shared" si="23"/>
        <v>5.5</v>
      </c>
      <c r="X138" s="18">
        <v>5.5</v>
      </c>
      <c r="Y138" s="18"/>
    </row>
    <row r="139" spans="1:25" ht="58.8" customHeight="1" x14ac:dyDescent="0.25">
      <c r="A139" s="75"/>
      <c r="B139" s="79"/>
      <c r="C139" s="61" t="s">
        <v>200</v>
      </c>
      <c r="D139" s="50" t="s">
        <v>216</v>
      </c>
      <c r="E139" s="61" t="s">
        <v>201</v>
      </c>
      <c r="F139" s="51"/>
      <c r="G139" s="51"/>
      <c r="H139" s="51"/>
      <c r="I139" s="44"/>
      <c r="J139" s="44"/>
      <c r="K139" s="44"/>
      <c r="L139" s="16" t="s">
        <v>76</v>
      </c>
      <c r="M139" s="16" t="s">
        <v>79</v>
      </c>
      <c r="N139" s="18">
        <v>1070.5</v>
      </c>
      <c r="O139" s="18">
        <v>1070.5</v>
      </c>
      <c r="P139" s="18">
        <v>1208.0999999999999</v>
      </c>
      <c r="Q139" s="18">
        <f t="shared" si="21"/>
        <v>1744.7</v>
      </c>
      <c r="R139" s="18">
        <v>1744.7</v>
      </c>
      <c r="S139" s="18"/>
      <c r="T139" s="18">
        <f t="shared" si="22"/>
        <v>1938</v>
      </c>
      <c r="U139" s="18">
        <v>1938</v>
      </c>
      <c r="V139" s="18"/>
      <c r="W139" s="18">
        <f t="shared" si="23"/>
        <v>2448.1999999999998</v>
      </c>
      <c r="X139" s="18">
        <v>2448.1999999999998</v>
      </c>
      <c r="Y139" s="18"/>
    </row>
    <row r="140" spans="1:25" ht="47.4" customHeight="1" x14ac:dyDescent="0.25">
      <c r="A140" s="75"/>
      <c r="B140" s="79"/>
      <c r="C140" s="83"/>
      <c r="D140" s="83"/>
      <c r="E140" s="83"/>
      <c r="F140" s="83" t="s">
        <v>66</v>
      </c>
      <c r="G140" s="83" t="s">
        <v>218</v>
      </c>
      <c r="H140" s="83" t="s">
        <v>67</v>
      </c>
      <c r="I140" s="74"/>
      <c r="J140" s="74"/>
      <c r="K140" s="74"/>
      <c r="L140" s="16" t="s">
        <v>81</v>
      </c>
      <c r="M140" s="16" t="s">
        <v>69</v>
      </c>
      <c r="N140" s="18">
        <v>392.6</v>
      </c>
      <c r="O140" s="18">
        <v>392.6</v>
      </c>
      <c r="P140" s="18">
        <v>538.29999999999995</v>
      </c>
      <c r="Q140" s="18">
        <f t="shared" si="21"/>
        <v>221.5</v>
      </c>
      <c r="R140" s="18">
        <v>221.5</v>
      </c>
      <c r="S140" s="18"/>
      <c r="T140" s="18">
        <f t="shared" si="22"/>
        <v>222.4</v>
      </c>
      <c r="U140" s="18">
        <v>222.4</v>
      </c>
      <c r="V140" s="18"/>
      <c r="W140" s="18">
        <f t="shared" si="23"/>
        <v>231.6</v>
      </c>
      <c r="X140" s="18">
        <v>231.6</v>
      </c>
      <c r="Y140" s="18"/>
    </row>
    <row r="141" spans="1:25" ht="24.6" customHeight="1" x14ac:dyDescent="0.25">
      <c r="A141" s="75"/>
      <c r="B141" s="79"/>
      <c r="C141" s="91"/>
      <c r="D141" s="91"/>
      <c r="E141" s="91"/>
      <c r="F141" s="91"/>
      <c r="G141" s="91"/>
      <c r="H141" s="91"/>
      <c r="I141" s="111"/>
      <c r="J141" s="111"/>
      <c r="K141" s="111"/>
      <c r="L141" s="16" t="s">
        <v>81</v>
      </c>
      <c r="M141" s="16" t="s">
        <v>76</v>
      </c>
      <c r="N141" s="18">
        <v>16356.4</v>
      </c>
      <c r="O141" s="18">
        <v>15905.5</v>
      </c>
      <c r="P141" s="18">
        <v>1117.8</v>
      </c>
      <c r="Q141" s="18">
        <f t="shared" si="21"/>
        <v>19790</v>
      </c>
      <c r="R141" s="18">
        <v>19790</v>
      </c>
      <c r="S141" s="18"/>
      <c r="T141" s="18">
        <f t="shared" si="22"/>
        <v>19793.900000000001</v>
      </c>
      <c r="U141" s="18">
        <v>19793.900000000001</v>
      </c>
      <c r="V141" s="18"/>
      <c r="W141" s="18">
        <f t="shared" si="23"/>
        <v>19830.7</v>
      </c>
      <c r="X141" s="18">
        <v>19830.7</v>
      </c>
      <c r="Y141" s="18"/>
    </row>
    <row r="142" spans="1:25" ht="21" customHeight="1" x14ac:dyDescent="0.25">
      <c r="A142" s="82"/>
      <c r="B142" s="78"/>
      <c r="C142" s="84"/>
      <c r="D142" s="84"/>
      <c r="E142" s="84"/>
      <c r="F142" s="84"/>
      <c r="G142" s="84"/>
      <c r="H142" s="84"/>
      <c r="I142" s="103"/>
      <c r="J142" s="103"/>
      <c r="K142" s="103"/>
      <c r="L142" s="16" t="s">
        <v>81</v>
      </c>
      <c r="M142" s="16" t="s">
        <v>77</v>
      </c>
      <c r="N142" s="18">
        <v>248.3</v>
      </c>
      <c r="O142" s="18">
        <v>229.5</v>
      </c>
      <c r="P142" s="18">
        <v>439.7</v>
      </c>
      <c r="Q142" s="18">
        <f t="shared" si="21"/>
        <v>976.7</v>
      </c>
      <c r="R142" s="18">
        <v>976.7</v>
      </c>
      <c r="S142" s="18"/>
      <c r="T142" s="18">
        <f t="shared" si="22"/>
        <v>978.2</v>
      </c>
      <c r="U142" s="18">
        <v>978.2</v>
      </c>
      <c r="V142" s="18"/>
      <c r="W142" s="18">
        <f t="shared" si="23"/>
        <v>992.9</v>
      </c>
      <c r="X142" s="18">
        <v>992.9</v>
      </c>
      <c r="Y142" s="18"/>
    </row>
    <row r="143" spans="1:25" ht="42.6" customHeight="1" x14ac:dyDescent="0.3">
      <c r="A143" s="61" t="s">
        <v>192</v>
      </c>
      <c r="B143" s="72">
        <v>11400</v>
      </c>
      <c r="C143" s="60"/>
      <c r="D143" s="60"/>
      <c r="E143" s="60"/>
      <c r="F143" s="60"/>
      <c r="G143" s="60"/>
      <c r="H143" s="60"/>
      <c r="I143" s="59"/>
      <c r="J143" s="59"/>
      <c r="K143" s="59"/>
      <c r="L143" s="16"/>
      <c r="M143" s="16"/>
      <c r="N143" s="18"/>
      <c r="O143" s="18"/>
      <c r="P143" s="18"/>
      <c r="Q143" s="18"/>
      <c r="R143" s="18"/>
      <c r="S143" s="18"/>
      <c r="T143" s="18"/>
      <c r="U143" s="18"/>
      <c r="V143" s="18"/>
      <c r="W143" s="18"/>
      <c r="X143" s="18"/>
      <c r="Y143" s="18"/>
    </row>
    <row r="144" spans="1:25" ht="12" customHeight="1" x14ac:dyDescent="0.3">
      <c r="A144" s="61" t="s">
        <v>18</v>
      </c>
      <c r="B144" s="65"/>
      <c r="C144" s="60"/>
      <c r="D144" s="60"/>
      <c r="E144" s="60"/>
      <c r="F144" s="60"/>
      <c r="G144" s="60"/>
      <c r="H144" s="60"/>
      <c r="I144" s="59"/>
      <c r="J144" s="59"/>
      <c r="K144" s="59"/>
      <c r="L144" s="16"/>
      <c r="M144" s="16"/>
      <c r="N144" s="18"/>
      <c r="O144" s="18"/>
      <c r="P144" s="18"/>
      <c r="Q144" s="18"/>
      <c r="R144" s="18"/>
      <c r="S144" s="18"/>
      <c r="T144" s="18"/>
      <c r="U144" s="18"/>
      <c r="V144" s="18"/>
      <c r="W144" s="18"/>
      <c r="X144" s="18"/>
      <c r="Y144" s="18"/>
    </row>
    <row r="145" spans="1:25" ht="12.6" customHeight="1" x14ac:dyDescent="0.3">
      <c r="A145" s="58" t="s">
        <v>190</v>
      </c>
      <c r="B145" s="72">
        <v>11401</v>
      </c>
      <c r="C145" s="60"/>
      <c r="D145" s="60"/>
      <c r="E145" s="60"/>
      <c r="F145" s="60"/>
      <c r="G145" s="60"/>
      <c r="H145" s="60"/>
      <c r="I145" s="59"/>
      <c r="J145" s="59"/>
      <c r="K145" s="59"/>
      <c r="L145" s="16"/>
      <c r="M145" s="16"/>
      <c r="N145" s="18"/>
      <c r="O145" s="18"/>
      <c r="P145" s="18"/>
      <c r="Q145" s="18"/>
      <c r="R145" s="18"/>
      <c r="S145" s="18"/>
      <c r="T145" s="18"/>
      <c r="U145" s="18"/>
      <c r="V145" s="18"/>
      <c r="W145" s="18"/>
      <c r="X145" s="18"/>
      <c r="Y145" s="18"/>
    </row>
    <row r="146" spans="1:25" s="25" customFormat="1" ht="69.599999999999994" customHeight="1" x14ac:dyDescent="0.2">
      <c r="A146" s="21" t="s">
        <v>193</v>
      </c>
      <c r="B146" s="64">
        <v>11500</v>
      </c>
      <c r="C146" s="22"/>
      <c r="D146" s="22"/>
      <c r="E146" s="22"/>
      <c r="F146" s="22"/>
      <c r="G146" s="22"/>
      <c r="H146" s="22"/>
      <c r="I146" s="22"/>
      <c r="J146" s="22"/>
      <c r="K146" s="22"/>
      <c r="L146" s="23"/>
      <c r="M146" s="23"/>
      <c r="N146" s="24">
        <f>SUM(N147:N149)</f>
        <v>276425.59999999998</v>
      </c>
      <c r="O146" s="24">
        <f t="shared" ref="O146:Y146" si="24">SUM(O147:O149)</f>
        <v>276425.59999999998</v>
      </c>
      <c r="P146" s="24">
        <f t="shared" si="24"/>
        <v>289040.40000000002</v>
      </c>
      <c r="Q146" s="24">
        <f t="shared" si="24"/>
        <v>282791.3</v>
      </c>
      <c r="R146" s="24">
        <f t="shared" si="24"/>
        <v>282791.3</v>
      </c>
      <c r="S146" s="24">
        <f t="shared" si="24"/>
        <v>0</v>
      </c>
      <c r="T146" s="24">
        <f t="shared" si="24"/>
        <v>284028.80000000005</v>
      </c>
      <c r="U146" s="24">
        <f t="shared" si="24"/>
        <v>284028.80000000005</v>
      </c>
      <c r="V146" s="24">
        <f t="shared" si="24"/>
        <v>0</v>
      </c>
      <c r="W146" s="24">
        <f t="shared" si="24"/>
        <v>295786</v>
      </c>
      <c r="X146" s="24">
        <f t="shared" si="24"/>
        <v>295786</v>
      </c>
      <c r="Y146" s="24">
        <f t="shared" si="24"/>
        <v>0</v>
      </c>
    </row>
    <row r="147" spans="1:25" ht="87" customHeight="1" x14ac:dyDescent="0.25">
      <c r="A147" s="83" t="s">
        <v>128</v>
      </c>
      <c r="B147" s="81">
        <v>11502</v>
      </c>
      <c r="C147" s="74" t="s">
        <v>219</v>
      </c>
      <c r="D147" s="74" t="s">
        <v>36</v>
      </c>
      <c r="E147" s="74" t="s">
        <v>220</v>
      </c>
      <c r="F147" s="74" t="s">
        <v>85</v>
      </c>
      <c r="G147" s="74" t="s">
        <v>36</v>
      </c>
      <c r="H147" s="74" t="s">
        <v>86</v>
      </c>
      <c r="I147" s="74"/>
      <c r="J147" s="74"/>
      <c r="K147" s="74"/>
      <c r="L147" s="16" t="s">
        <v>81</v>
      </c>
      <c r="M147" s="16" t="s">
        <v>69</v>
      </c>
      <c r="N147" s="18">
        <v>3296.5</v>
      </c>
      <c r="O147" s="18">
        <v>3296.5</v>
      </c>
      <c r="P147" s="18">
        <v>3774.5</v>
      </c>
      <c r="Q147" s="18">
        <f t="shared" si="21"/>
        <v>4340.7</v>
      </c>
      <c r="R147" s="18">
        <v>4340.7</v>
      </c>
      <c r="S147" s="18"/>
      <c r="T147" s="18">
        <f t="shared" si="22"/>
        <v>4340.7</v>
      </c>
      <c r="U147" s="18">
        <v>4340.7</v>
      </c>
      <c r="V147" s="18"/>
      <c r="W147" s="18">
        <f t="shared" si="23"/>
        <v>4340.7</v>
      </c>
      <c r="X147" s="18">
        <v>4340.7</v>
      </c>
      <c r="Y147" s="18"/>
    </row>
    <row r="148" spans="1:25" ht="184.8" customHeight="1" x14ac:dyDescent="0.25">
      <c r="A148" s="84"/>
      <c r="B148" s="78"/>
      <c r="C148" s="103"/>
      <c r="D148" s="103"/>
      <c r="E148" s="103"/>
      <c r="F148" s="103"/>
      <c r="G148" s="103"/>
      <c r="H148" s="103"/>
      <c r="I148" s="103"/>
      <c r="J148" s="103"/>
      <c r="K148" s="103"/>
      <c r="L148" s="16" t="s">
        <v>81</v>
      </c>
      <c r="M148" s="16" t="s">
        <v>76</v>
      </c>
      <c r="N148" s="18">
        <v>189830.3</v>
      </c>
      <c r="O148" s="18">
        <v>189830.3</v>
      </c>
      <c r="P148" s="18">
        <v>197285.9</v>
      </c>
      <c r="Q148" s="18">
        <f t="shared" si="21"/>
        <v>191105.9</v>
      </c>
      <c r="R148" s="18">
        <v>191105.9</v>
      </c>
      <c r="S148" s="18"/>
      <c r="T148" s="18">
        <f t="shared" si="22"/>
        <v>191961.2</v>
      </c>
      <c r="U148" s="18">
        <v>191961.2</v>
      </c>
      <c r="V148" s="18"/>
      <c r="W148" s="18">
        <f t="shared" si="23"/>
        <v>200087</v>
      </c>
      <c r="X148" s="18">
        <v>200087</v>
      </c>
      <c r="Y148" s="18"/>
    </row>
    <row r="149" spans="1:25" ht="270" customHeight="1" x14ac:dyDescent="0.25">
      <c r="A149" s="49" t="s">
        <v>129</v>
      </c>
      <c r="B149" s="67">
        <v>11503</v>
      </c>
      <c r="C149" s="61" t="s">
        <v>219</v>
      </c>
      <c r="D149" s="11" t="s">
        <v>36</v>
      </c>
      <c r="E149" s="11" t="s">
        <v>220</v>
      </c>
      <c r="F149" s="11" t="s">
        <v>85</v>
      </c>
      <c r="G149" s="11" t="s">
        <v>36</v>
      </c>
      <c r="H149" s="11" t="s">
        <v>86</v>
      </c>
      <c r="I149" s="12"/>
      <c r="J149" s="12"/>
      <c r="K149" s="12"/>
      <c r="L149" s="16" t="s">
        <v>81</v>
      </c>
      <c r="M149" s="16" t="s">
        <v>69</v>
      </c>
      <c r="N149" s="18">
        <v>83298.8</v>
      </c>
      <c r="O149" s="18">
        <v>83298.8</v>
      </c>
      <c r="P149" s="18">
        <v>87980</v>
      </c>
      <c r="Q149" s="18">
        <f t="shared" si="21"/>
        <v>87344.7</v>
      </c>
      <c r="R149" s="18">
        <v>87344.7</v>
      </c>
      <c r="S149" s="18"/>
      <c r="T149" s="18">
        <f t="shared" si="22"/>
        <v>87726.9</v>
      </c>
      <c r="U149" s="18">
        <v>87726.9</v>
      </c>
      <c r="V149" s="18"/>
      <c r="W149" s="18">
        <f t="shared" si="23"/>
        <v>91358.3</v>
      </c>
      <c r="X149" s="18">
        <v>91358.3</v>
      </c>
      <c r="Y149" s="18"/>
    </row>
    <row r="150" spans="1:25" s="25" customFormat="1" ht="115.2" x14ac:dyDescent="0.3">
      <c r="A150" s="21" t="s">
        <v>194</v>
      </c>
      <c r="B150" s="64">
        <v>11600</v>
      </c>
      <c r="C150" s="73"/>
      <c r="D150" s="27"/>
      <c r="E150" s="27"/>
      <c r="F150" s="27"/>
      <c r="G150" s="27"/>
      <c r="H150" s="27"/>
      <c r="I150" s="27"/>
      <c r="J150" s="27"/>
      <c r="K150" s="27"/>
      <c r="L150" s="29"/>
      <c r="M150" s="29"/>
      <c r="N150" s="24"/>
      <c r="O150" s="24"/>
      <c r="P150" s="24"/>
      <c r="Q150" s="24"/>
      <c r="R150" s="24"/>
      <c r="S150" s="24"/>
      <c r="T150" s="24"/>
      <c r="U150" s="24"/>
      <c r="V150" s="24"/>
      <c r="W150" s="24"/>
      <c r="X150" s="24"/>
      <c r="Y150" s="24"/>
    </row>
    <row r="151" spans="1:25" s="25" customFormat="1" ht="11.4" x14ac:dyDescent="0.2">
      <c r="A151" s="61" t="s">
        <v>18</v>
      </c>
      <c r="B151" s="64"/>
      <c r="C151" s="27"/>
      <c r="D151" s="27"/>
      <c r="E151" s="27"/>
      <c r="F151" s="27"/>
      <c r="G151" s="27"/>
      <c r="H151" s="27"/>
      <c r="I151" s="27"/>
      <c r="J151" s="27"/>
      <c r="K151" s="27"/>
      <c r="L151" s="29"/>
      <c r="M151" s="29"/>
      <c r="N151" s="24"/>
      <c r="O151" s="24"/>
      <c r="P151" s="24"/>
      <c r="Q151" s="24"/>
      <c r="R151" s="24"/>
      <c r="S151" s="24"/>
      <c r="T151" s="24"/>
      <c r="U151" s="24"/>
      <c r="V151" s="24"/>
      <c r="W151" s="24"/>
      <c r="X151" s="24"/>
      <c r="Y151" s="24"/>
    </row>
    <row r="152" spans="1:25" s="25" customFormat="1" ht="11.4" x14ac:dyDescent="0.2">
      <c r="A152" s="58" t="s">
        <v>190</v>
      </c>
      <c r="B152" s="64">
        <v>11601</v>
      </c>
      <c r="C152" s="27"/>
      <c r="D152" s="27"/>
      <c r="E152" s="27"/>
      <c r="F152" s="27"/>
      <c r="G152" s="27"/>
      <c r="H152" s="27"/>
      <c r="I152" s="27"/>
      <c r="J152" s="27"/>
      <c r="K152" s="27"/>
      <c r="L152" s="29"/>
      <c r="M152" s="29"/>
      <c r="N152" s="24"/>
      <c r="O152" s="24"/>
      <c r="P152" s="24"/>
      <c r="Q152" s="24"/>
      <c r="R152" s="24"/>
      <c r="S152" s="24"/>
      <c r="T152" s="24"/>
      <c r="U152" s="24"/>
      <c r="V152" s="24"/>
      <c r="W152" s="24"/>
      <c r="X152" s="24"/>
      <c r="Y152" s="24"/>
    </row>
    <row r="153" spans="1:25" s="25" customFormat="1" ht="57.6" x14ac:dyDescent="0.2">
      <c r="A153" s="21" t="s">
        <v>195</v>
      </c>
      <c r="B153" s="64">
        <v>11700</v>
      </c>
      <c r="C153" s="27"/>
      <c r="D153" s="27"/>
      <c r="E153" s="27"/>
      <c r="F153" s="27"/>
      <c r="G153" s="27"/>
      <c r="H153" s="27"/>
      <c r="I153" s="27"/>
      <c r="J153" s="27"/>
      <c r="K153" s="27"/>
      <c r="L153" s="28"/>
      <c r="M153" s="28"/>
      <c r="N153" s="24"/>
      <c r="O153" s="24"/>
      <c r="P153" s="24"/>
      <c r="Q153" s="24"/>
      <c r="R153" s="24"/>
      <c r="S153" s="24"/>
      <c r="T153" s="24">
        <f t="shared" ref="T153" si="25">SUM(U153:V153)</f>
        <v>16192.6</v>
      </c>
      <c r="U153" s="24">
        <v>16192.6</v>
      </c>
      <c r="V153" s="24"/>
      <c r="W153" s="24">
        <f t="shared" ref="W153" si="26">SUM(X153:Y153)</f>
        <v>34658.400000000001</v>
      </c>
      <c r="X153" s="24">
        <v>34658.400000000001</v>
      </c>
      <c r="Y153" s="24"/>
    </row>
    <row r="154" spans="1:25" s="25" customFormat="1" ht="11.4" x14ac:dyDescent="0.2">
      <c r="A154" s="21" t="s">
        <v>83</v>
      </c>
      <c r="B154" s="64"/>
      <c r="C154" s="27"/>
      <c r="D154" s="27"/>
      <c r="E154" s="27"/>
      <c r="F154" s="27"/>
      <c r="G154" s="27"/>
      <c r="H154" s="27"/>
      <c r="I154" s="27"/>
      <c r="J154" s="27"/>
      <c r="K154" s="27"/>
      <c r="L154" s="28"/>
      <c r="M154" s="28"/>
      <c r="N154" s="24">
        <f t="shared" ref="N154:Y154" si="27">SUM(N18+N75+N103+N119+N150+N153+N146)</f>
        <v>1796291.6999999997</v>
      </c>
      <c r="O154" s="24">
        <f t="shared" si="27"/>
        <v>1522644.8000000003</v>
      </c>
      <c r="P154" s="24">
        <f t="shared" si="27"/>
        <v>1099941.9000000004</v>
      </c>
      <c r="Q154" s="24">
        <f t="shared" si="27"/>
        <v>1036975.6000000003</v>
      </c>
      <c r="R154" s="24">
        <f t="shared" si="27"/>
        <v>1036975.6000000003</v>
      </c>
      <c r="S154" s="24">
        <f t="shared" si="27"/>
        <v>0</v>
      </c>
      <c r="T154" s="24">
        <f t="shared" si="27"/>
        <v>1025927.4000000003</v>
      </c>
      <c r="U154" s="24">
        <f t="shared" si="27"/>
        <v>1025927.4000000003</v>
      </c>
      <c r="V154" s="24">
        <f t="shared" si="27"/>
        <v>0</v>
      </c>
      <c r="W154" s="24">
        <f t="shared" si="27"/>
        <v>1084204.5000000002</v>
      </c>
      <c r="X154" s="24">
        <f t="shared" si="27"/>
        <v>1084204.5000000002</v>
      </c>
      <c r="Y154" s="24">
        <f t="shared" si="27"/>
        <v>0</v>
      </c>
    </row>
    <row r="157" spans="1:25" ht="14.4" x14ac:dyDescent="0.3">
      <c r="A157" s="109" t="s">
        <v>113</v>
      </c>
      <c r="B157" s="109"/>
      <c r="C157" s="110"/>
      <c r="D157" s="110"/>
      <c r="E157" s="110"/>
      <c r="F157" s="110"/>
      <c r="G157" s="110"/>
      <c r="H157" s="110"/>
      <c r="T157" s="114"/>
      <c r="U157" s="114"/>
      <c r="V157" s="114"/>
      <c r="W157" s="114"/>
      <c r="X157" s="114"/>
      <c r="Y157" s="115"/>
    </row>
    <row r="158" spans="1:25" ht="14.4" x14ac:dyDescent="0.3">
      <c r="A158" s="109" t="s">
        <v>90</v>
      </c>
      <c r="B158" s="109"/>
      <c r="C158" s="110"/>
      <c r="D158" s="110"/>
      <c r="E158" s="110"/>
      <c r="F158" s="110"/>
      <c r="G158" s="110"/>
      <c r="H158" s="110"/>
    </row>
    <row r="159" spans="1:25" x14ac:dyDescent="0.25">
      <c r="A159" s="2"/>
      <c r="B159" s="71"/>
    </row>
    <row r="161" spans="1:1" x14ac:dyDescent="0.25">
      <c r="A161" s="13" t="s">
        <v>114</v>
      </c>
    </row>
    <row r="162" spans="1:1" x14ac:dyDescent="0.25">
      <c r="A162" s="13" t="s">
        <v>91</v>
      </c>
    </row>
  </sheetData>
  <mergeCells count="272">
    <mergeCell ref="A88:A94"/>
    <mergeCell ref="C88:C94"/>
    <mergeCell ref="D88:D94"/>
    <mergeCell ref="E88:E94"/>
    <mergeCell ref="F88:F94"/>
    <mergeCell ref="G88:G94"/>
    <mergeCell ref="H88:H94"/>
    <mergeCell ref="G86:G87"/>
    <mergeCell ref="H86:H87"/>
    <mergeCell ref="G113:G114"/>
    <mergeCell ref="H113:H114"/>
    <mergeCell ref="F125:F126"/>
    <mergeCell ref="C113:C114"/>
    <mergeCell ref="D113:D114"/>
    <mergeCell ref="E113:E114"/>
    <mergeCell ref="F113:F114"/>
    <mergeCell ref="H35:H36"/>
    <mergeCell ref="B113:B114"/>
    <mergeCell ref="B125:B126"/>
    <mergeCell ref="G99:G102"/>
    <mergeCell ref="H99:H102"/>
    <mergeCell ref="C40:C42"/>
    <mergeCell ref="D40:D42"/>
    <mergeCell ref="E40:E42"/>
    <mergeCell ref="F40:F42"/>
    <mergeCell ref="G125:G126"/>
    <mergeCell ref="H125:H126"/>
    <mergeCell ref="A127:A128"/>
    <mergeCell ref="C127:C128"/>
    <mergeCell ref="D127:D128"/>
    <mergeCell ref="E127:E128"/>
    <mergeCell ref="F127:F128"/>
    <mergeCell ref="G127:G128"/>
    <mergeCell ref="H127:H128"/>
    <mergeCell ref="A125:A126"/>
    <mergeCell ref="C125:C126"/>
    <mergeCell ref="D125:D126"/>
    <mergeCell ref="E125:E126"/>
    <mergeCell ref="B127:B128"/>
    <mergeCell ref="K132:K133"/>
    <mergeCell ref="I147:I148"/>
    <mergeCell ref="J147:J148"/>
    <mergeCell ref="K147:K148"/>
    <mergeCell ref="A157:H157"/>
    <mergeCell ref="G132:G133"/>
    <mergeCell ref="H132:H133"/>
    <mergeCell ref="E134:E135"/>
    <mergeCell ref="F134:F135"/>
    <mergeCell ref="G134:G135"/>
    <mergeCell ref="H134:H135"/>
    <mergeCell ref="A132:A133"/>
    <mergeCell ref="C132:C133"/>
    <mergeCell ref="D132:D133"/>
    <mergeCell ref="E132:E133"/>
    <mergeCell ref="F132:F133"/>
    <mergeCell ref="I132:I133"/>
    <mergeCell ref="J132:J133"/>
    <mergeCell ref="B132:B133"/>
    <mergeCell ref="B134:B135"/>
    <mergeCell ref="B138:B142"/>
    <mergeCell ref="B147:B148"/>
    <mergeCell ref="A158:H158"/>
    <mergeCell ref="I134:I135"/>
    <mergeCell ref="J134:J135"/>
    <mergeCell ref="K134:K135"/>
    <mergeCell ref="I140:I142"/>
    <mergeCell ref="J140:J142"/>
    <mergeCell ref="K140:K142"/>
    <mergeCell ref="A147:A148"/>
    <mergeCell ref="C147:C148"/>
    <mergeCell ref="D147:D148"/>
    <mergeCell ref="E147:E148"/>
    <mergeCell ref="F147:F148"/>
    <mergeCell ref="G147:G148"/>
    <mergeCell ref="H147:H148"/>
    <mergeCell ref="A134:A135"/>
    <mergeCell ref="C134:C135"/>
    <mergeCell ref="D134:D135"/>
    <mergeCell ref="A138:A142"/>
    <mergeCell ref="F140:F142"/>
    <mergeCell ref="G140:G142"/>
    <mergeCell ref="H140:H142"/>
    <mergeCell ref="C140:C142"/>
    <mergeCell ref="D140:D142"/>
    <mergeCell ref="E140:E142"/>
    <mergeCell ref="I82:I85"/>
    <mergeCell ref="K113:K114"/>
    <mergeCell ref="I125:I126"/>
    <mergeCell ref="J125:J126"/>
    <mergeCell ref="K125:K126"/>
    <mergeCell ref="I127:I128"/>
    <mergeCell ref="J127:J128"/>
    <mergeCell ref="K127:K128"/>
    <mergeCell ref="J82:J85"/>
    <mergeCell ref="K82:K85"/>
    <mergeCell ref="I99:I102"/>
    <mergeCell ref="J99:J102"/>
    <mergeCell ref="K99:K102"/>
    <mergeCell ref="I113:I114"/>
    <mergeCell ref="J113:J114"/>
    <mergeCell ref="K27:K28"/>
    <mergeCell ref="J48:J49"/>
    <mergeCell ref="K48:K49"/>
    <mergeCell ref="I77:I81"/>
    <mergeCell ref="J77:J81"/>
    <mergeCell ref="K77:K81"/>
    <mergeCell ref="I40:I41"/>
    <mergeCell ref="J40:J41"/>
    <mergeCell ref="K40:K41"/>
    <mergeCell ref="I68:I69"/>
    <mergeCell ref="J68:J69"/>
    <mergeCell ref="K68:K69"/>
    <mergeCell ref="I48:I49"/>
    <mergeCell ref="I27:I28"/>
    <mergeCell ref="A27:A29"/>
    <mergeCell ref="C27:C29"/>
    <mergeCell ref="D27:D29"/>
    <mergeCell ref="E27:E29"/>
    <mergeCell ref="F27:F29"/>
    <mergeCell ref="G27:G29"/>
    <mergeCell ref="H27:H29"/>
    <mergeCell ref="A32:A33"/>
    <mergeCell ref="J27:J28"/>
    <mergeCell ref="G40:G42"/>
    <mergeCell ref="H40:H42"/>
    <mergeCell ref="C32:C33"/>
    <mergeCell ref="D32:D33"/>
    <mergeCell ref="E32:E33"/>
    <mergeCell ref="F32:F33"/>
    <mergeCell ref="A38:A39"/>
    <mergeCell ref="C38:C39"/>
    <mergeCell ref="D38:D39"/>
    <mergeCell ref="E38:E39"/>
    <mergeCell ref="F38:F39"/>
    <mergeCell ref="G38:G39"/>
    <mergeCell ref="H38:H39"/>
    <mergeCell ref="A35:A36"/>
    <mergeCell ref="C35:C36"/>
    <mergeCell ref="D35:D36"/>
    <mergeCell ref="E35:E36"/>
    <mergeCell ref="F35:F36"/>
    <mergeCell ref="G35:G36"/>
    <mergeCell ref="A40:A42"/>
    <mergeCell ref="G53:G62"/>
    <mergeCell ref="H53:H62"/>
    <mergeCell ref="A66:A67"/>
    <mergeCell ref="C66:C67"/>
    <mergeCell ref="D66:D67"/>
    <mergeCell ref="E66:E67"/>
    <mergeCell ref="F66:F67"/>
    <mergeCell ref="G66:G67"/>
    <mergeCell ref="H66:H67"/>
    <mergeCell ref="C64:C65"/>
    <mergeCell ref="D64:D65"/>
    <mergeCell ref="E64:E65"/>
    <mergeCell ref="F64:F65"/>
    <mergeCell ref="G64:G65"/>
    <mergeCell ref="H64:H65"/>
    <mergeCell ref="A53:A62"/>
    <mergeCell ref="C53:C62"/>
    <mergeCell ref="D53:D62"/>
    <mergeCell ref="E53:E62"/>
    <mergeCell ref="T15:V15"/>
    <mergeCell ref="W15:Y15"/>
    <mergeCell ref="O15:O16"/>
    <mergeCell ref="P14:P16"/>
    <mergeCell ref="C13:K13"/>
    <mergeCell ref="C14:E14"/>
    <mergeCell ref="F14:H14"/>
    <mergeCell ref="C15:C16"/>
    <mergeCell ref="D15:D16"/>
    <mergeCell ref="E15:E16"/>
    <mergeCell ref="F15:F16"/>
    <mergeCell ref="G15:G16"/>
    <mergeCell ref="H15:H16"/>
    <mergeCell ref="I14:K14"/>
    <mergeCell ref="L13:M14"/>
    <mergeCell ref="N13:Y13"/>
    <mergeCell ref="N14:O14"/>
    <mergeCell ref="Q14:S14"/>
    <mergeCell ref="T14:Y14"/>
    <mergeCell ref="Q15:Q16"/>
    <mergeCell ref="R15:R16"/>
    <mergeCell ref="S15:S16"/>
    <mergeCell ref="M15:M16"/>
    <mergeCell ref="N15:N16"/>
    <mergeCell ref="A1:Y1"/>
    <mergeCell ref="A6:Y6"/>
    <mergeCell ref="A8:Y8"/>
    <mergeCell ref="A12:Y12"/>
    <mergeCell ref="A2:Y2"/>
    <mergeCell ref="A3:Y3"/>
    <mergeCell ref="A4:Y4"/>
    <mergeCell ref="A5:Y5"/>
    <mergeCell ref="A9:Y9"/>
    <mergeCell ref="T7:Y7"/>
    <mergeCell ref="A10:Y10"/>
    <mergeCell ref="S11:Y11"/>
    <mergeCell ref="I15:I16"/>
    <mergeCell ref="J15:J16"/>
    <mergeCell ref="K15:K16"/>
    <mergeCell ref="L15:L16"/>
    <mergeCell ref="A48:A49"/>
    <mergeCell ref="C48:C49"/>
    <mergeCell ref="D48:D49"/>
    <mergeCell ref="E48:E49"/>
    <mergeCell ref="F48:F49"/>
    <mergeCell ref="G48:G49"/>
    <mergeCell ref="H48:H49"/>
    <mergeCell ref="A13:A16"/>
    <mergeCell ref="A22:A26"/>
    <mergeCell ref="C22:C26"/>
    <mergeCell ref="D22:D26"/>
    <mergeCell ref="E22:E26"/>
    <mergeCell ref="F22:F26"/>
    <mergeCell ref="G22:G26"/>
    <mergeCell ref="H22:H26"/>
    <mergeCell ref="I22:I26"/>
    <mergeCell ref="J22:J26"/>
    <mergeCell ref="K22:K26"/>
    <mergeCell ref="G32:G33"/>
    <mergeCell ref="H32:H33"/>
    <mergeCell ref="E86:E87"/>
    <mergeCell ref="F86:F87"/>
    <mergeCell ref="A68:A69"/>
    <mergeCell ref="A64:A65"/>
    <mergeCell ref="A82:A85"/>
    <mergeCell ref="C82:C85"/>
    <mergeCell ref="F77:F81"/>
    <mergeCell ref="F82:F85"/>
    <mergeCell ref="B68:B69"/>
    <mergeCell ref="B77:B81"/>
    <mergeCell ref="B82:B85"/>
    <mergeCell ref="G82:G85"/>
    <mergeCell ref="G68:G69"/>
    <mergeCell ref="H68:H69"/>
    <mergeCell ref="C68:C69"/>
    <mergeCell ref="D68:D69"/>
    <mergeCell ref="E68:E69"/>
    <mergeCell ref="F68:F69"/>
    <mergeCell ref="H82:H85"/>
    <mergeCell ref="G77:G81"/>
    <mergeCell ref="H77:H81"/>
    <mergeCell ref="D82:D85"/>
    <mergeCell ref="E82:E85"/>
    <mergeCell ref="C77:C81"/>
    <mergeCell ref="D77:D81"/>
    <mergeCell ref="E77:E81"/>
    <mergeCell ref="A113:A114"/>
    <mergeCell ref="C99:C102"/>
    <mergeCell ref="D99:D102"/>
    <mergeCell ref="E99:E102"/>
    <mergeCell ref="F99:F102"/>
    <mergeCell ref="B86:B87"/>
    <mergeCell ref="B88:B94"/>
    <mergeCell ref="B99:B102"/>
    <mergeCell ref="B13:B16"/>
    <mergeCell ref="B22:B26"/>
    <mergeCell ref="B27:B29"/>
    <mergeCell ref="B32:B33"/>
    <mergeCell ref="B38:B39"/>
    <mergeCell ref="B40:B42"/>
    <mergeCell ref="B48:B49"/>
    <mergeCell ref="B53:B62"/>
    <mergeCell ref="B64:B65"/>
    <mergeCell ref="B35:B36"/>
    <mergeCell ref="A77:A81"/>
    <mergeCell ref="F53:F62"/>
    <mergeCell ref="A99:A102"/>
    <mergeCell ref="A86:A87"/>
    <mergeCell ref="C86:C87"/>
    <mergeCell ref="D86:D87"/>
  </mergeCells>
  <hyperlinks>
    <hyperlink ref="A137" r:id="rId1" tooltip="Федеральный закон от 21.12.2021 N 414-ФЗ (ред. от 31.07.2025) &quot;Об общих принципах организации публичной власти в субъектах Российской Федерации&quot; (с изм. и доп., вступ. в силу с 01.09.2025) {КонсультантПлюс}" display="https://login.consultant.ru/link/?req=doc&amp;base=LAW&amp;n=499774&amp;date=10.10.2025&amp;dst=100704&amp;field=134"/>
  </hyperlinks>
  <pageMargins left="0.70866141732283472" right="0.70866141732283472" top="0.74803149606299213" bottom="0.74803149606299213" header="0.31496062992125984" footer="0.31496062992125984"/>
  <pageSetup paperSize="9" scale="70" fitToHeight="2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Царионова Е.В.</dc:creator>
  <cp:lastModifiedBy>Полуянова Е.В.</cp:lastModifiedBy>
  <cp:lastPrinted>2025-10-13T06:01:22Z</cp:lastPrinted>
  <dcterms:created xsi:type="dcterms:W3CDTF">2021-01-18T06:41:31Z</dcterms:created>
  <dcterms:modified xsi:type="dcterms:W3CDTF">2026-03-19T11:38:11Z</dcterms:modified>
</cp:coreProperties>
</file>